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-Tech\Desktop\2024\Обновление сайта\"/>
    </mc:Choice>
  </mc:AlternateContent>
  <xr:revisionPtr revIDLastSave="0" documentId="13_ncr:1_{04B669AD-15A7-4DCE-8C03-9AECA4E338C1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Operating Highlights" sheetId="2" r:id="rId1"/>
    <sheet name="LanguagePage" sheetId="3" state="hidden" r:id="rId2"/>
  </sheets>
  <definedNames>
    <definedName name="_xlnm.Print_Area" localSheetId="0">'Operating Highlights'!$B$1:$M$25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2" l="1"/>
  <c r="L12" i="2" l="1"/>
  <c r="K12" i="2" l="1"/>
  <c r="I12" i="2"/>
  <c r="J12" i="2"/>
  <c r="E12" i="2"/>
  <c r="F12" i="2"/>
  <c r="G12" i="2"/>
  <c r="H12" i="2"/>
  <c r="D12" i="2"/>
  <c r="D29" i="3" l="1"/>
  <c r="C14" i="3"/>
  <c r="E14" i="3"/>
  <c r="B5" i="3" l="1"/>
  <c r="B23" i="2" s="1"/>
  <c r="G6" i="2" l="1"/>
  <c r="B9" i="2"/>
  <c r="B13" i="2"/>
  <c r="B17" i="2"/>
  <c r="B21" i="2"/>
  <c r="B10" i="2"/>
  <c r="B14" i="2"/>
  <c r="B18" i="2"/>
  <c r="B22" i="2"/>
  <c r="B11" i="2"/>
  <c r="B15" i="2"/>
  <c r="B19" i="2"/>
  <c r="B8" i="2"/>
  <c r="B12" i="2"/>
  <c r="B16" i="2"/>
  <c r="B20" i="2"/>
  <c r="B2" i="2"/>
  <c r="C10" i="2"/>
  <c r="C14" i="2"/>
  <c r="C18" i="2"/>
  <c r="C22" i="2"/>
  <c r="C8" i="2"/>
  <c r="C16" i="2"/>
  <c r="C23" i="2"/>
  <c r="C13" i="2"/>
  <c r="C21" i="2"/>
  <c r="C11" i="2"/>
  <c r="C15" i="2"/>
  <c r="C19" i="2"/>
  <c r="C12" i="2"/>
  <c r="C20" i="2"/>
  <c r="C9" i="2"/>
  <c r="C17" i="2"/>
  <c r="C6" i="2"/>
  <c r="C7" i="2"/>
  <c r="D6" i="2"/>
  <c r="F6" i="2"/>
  <c r="B6" i="2"/>
  <c r="E6" i="2"/>
  <c r="B7" i="2"/>
</calcChain>
</file>

<file path=xl/sharedStrings.xml><?xml version="1.0" encoding="utf-8"?>
<sst xmlns="http://schemas.openxmlformats.org/spreadsheetml/2006/main" count="87" uniqueCount="66">
  <si>
    <t>BYN mn</t>
  </si>
  <si>
    <t>млн BYN</t>
  </si>
  <si>
    <t>-</t>
  </si>
  <si>
    <t>Unit</t>
  </si>
  <si>
    <t>Indicator</t>
  </si>
  <si>
    <t>Ед. изм.</t>
  </si>
  <si>
    <t>Показатель</t>
  </si>
  <si>
    <t>ОПЕРАЦИОННЫЕ РЕЗУЛЬТАТЫ</t>
  </si>
  <si>
    <t>OPERATING HIGHLIGHTS</t>
  </si>
  <si>
    <t>тыс. кв. м.</t>
  </si>
  <si>
    <t>Количество населенных пунктов, на конец  периода</t>
  </si>
  <si>
    <t>ед.</t>
  </si>
  <si>
    <t>Количество сотрудников, на конец периода</t>
  </si>
  <si>
    <t>тыс. чел.</t>
  </si>
  <si>
    <t>Number of employees, e-o-p</t>
  </si>
  <si>
    <t>аренда</t>
  </si>
  <si>
    <t>собственность</t>
  </si>
  <si>
    <t>Средняя площадь 1 магазина, на конец периода</t>
  </si>
  <si>
    <t>Торговая площадь в разрезе областей, на конец периода:</t>
  </si>
  <si>
    <t>Брестская область</t>
  </si>
  <si>
    <t>Витебская область</t>
  </si>
  <si>
    <t>Гомельская область</t>
  </si>
  <si>
    <t>Гродненская область</t>
  </si>
  <si>
    <t>г. Минск</t>
  </si>
  <si>
    <t>Минская область</t>
  </si>
  <si>
    <t>Могилевская область</t>
  </si>
  <si>
    <t>%</t>
  </si>
  <si>
    <t>кв.м.</t>
  </si>
  <si>
    <t>sqm</t>
  </si>
  <si>
    <t>mn</t>
  </si>
  <si>
    <t>leased</t>
  </si>
  <si>
    <t>owned</t>
  </si>
  <si>
    <t>Sales area by region, e-o-p:</t>
  </si>
  <si>
    <t>Brest region</t>
  </si>
  <si>
    <t>Minsk</t>
  </si>
  <si>
    <t>Minsk region</t>
  </si>
  <si>
    <t>Mogilev region</t>
  </si>
  <si>
    <t>Grodno region</t>
  </si>
  <si>
    <t>Gomel region</t>
  </si>
  <si>
    <t>Vitebsk region</t>
  </si>
  <si>
    <t>Количество активных карт лояльности (1)</t>
  </si>
  <si>
    <t>Number of active loyalty cards (1)</t>
  </si>
  <si>
    <t>Average sales area of a store, e-o-p</t>
  </si>
  <si>
    <t>1) Активная карта - карта, с использованием которой была совершена хотя бы 1 покупка в месяце, на конец которого производится расчет.</t>
  </si>
  <si>
    <t>1) Active card is a card used at least for 1 purchase in a month at the end of which the calculation is made.</t>
  </si>
  <si>
    <t>млн шт.</t>
  </si>
  <si>
    <t>ths sqm</t>
  </si>
  <si>
    <t>ths</t>
  </si>
  <si>
    <t>Number of cities and towns within Company’s footprint, e-o-p</t>
  </si>
  <si>
    <t>1П 2018</t>
  </si>
  <si>
    <t>1H 2018</t>
  </si>
  <si>
    <t>Количество продовольственных магазинов, на конец периода</t>
  </si>
  <si>
    <t>Number of grocery stores, e-o-p</t>
  </si>
  <si>
    <t>Общая площадь продовольственных магазинов, на конец периода</t>
  </si>
  <si>
    <t>Total area of grocery stores, e-o-p</t>
  </si>
  <si>
    <t>Торговая площадь продовольственных магазинов, на конец периода, в том числе:</t>
  </si>
  <si>
    <t>Sales area of grocery stores, e-o-p</t>
  </si>
  <si>
    <t>Количество заказов онлайн, за период</t>
  </si>
  <si>
    <t>млн заказов</t>
  </si>
  <si>
    <t>Number of e-commerce orders, over the  period</t>
  </si>
  <si>
    <t>mn orders</t>
  </si>
  <si>
    <t>н.д.</t>
  </si>
  <si>
    <t>n.a.</t>
  </si>
  <si>
    <t>Розничная выручка прод. магазинов, без НДС</t>
  </si>
  <si>
    <t>Grocery retail sales, excl. VAT</t>
  </si>
  <si>
    <t>Выбор языка: РУССКИЙ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</si>
</sst>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_-* #,##0.00_р_._-;\-* #,##0.00_р_._-;_-* &quot;-&quot;??_р_._-;_-@_-"/>
    <numFmt numFmtId="166" formatCode="#,##0\ ;\(#,##0\);\-\ \ "/>
    <numFmt numFmtId="167" formatCode="#,##0.0\ ;\(#,##0.0\);\-\ "/>
    <numFmt numFmtId="168" formatCode="#,##0\ ;\(#,##0\);\-\ "/>
    <numFmt numFmtId="169" formatCode="0.0"/>
    <numFmt numFmtId="170" formatCode="General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u/>
      <sz val="12"/>
      <color rgb="FF74B230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Tahoma"/>
      <family val="2"/>
      <charset val="204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38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</patternFill>
    </fill>
  </fills>
  <borders count="9">
    <border>
      <left/>
      <right/>
      <top/>
      <bottom/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1" tint="0.499984740745262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4" fontId="22" fillId="5" borderId="8" applyNumberFormat="0" applyProtection="0">
      <alignment horizontal="left" vertical="center" indent="1"/>
    </xf>
  </cellStyleXfs>
  <cellXfs count="4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164" fontId="5" fillId="0" borderId="0" xfId="1" applyNumberFormat="1" applyFont="1"/>
    <xf numFmtId="0" fontId="6" fillId="0" borderId="0" xfId="0" applyFont="1"/>
    <xf numFmtId="0" fontId="8" fillId="0" borderId="0" xfId="0" applyFont="1" applyAlignment="1">
      <alignment horizontal="left" vertical="center" indent="5" readingOrder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3" borderId="3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3" fillId="0" borderId="0" xfId="0" applyFont="1"/>
    <xf numFmtId="0" fontId="14" fillId="4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/>
    </xf>
    <xf numFmtId="0" fontId="6" fillId="0" borderId="5" xfId="0" applyFont="1" applyBorder="1"/>
    <xf numFmtId="0" fontId="9" fillId="0" borderId="2" xfId="0" applyFont="1" applyBorder="1" applyAlignment="1">
      <alignment horizontal="left" indent="1"/>
    </xf>
    <xf numFmtId="0" fontId="15" fillId="0" borderId="0" xfId="0" applyFont="1" applyAlignment="1">
      <alignment horizontal="left"/>
    </xf>
    <xf numFmtId="166" fontId="12" fillId="2" borderId="6" xfId="0" applyNumberFormat="1" applyFont="1" applyFill="1" applyBorder="1" applyAlignment="1">
      <alignment horizontal="right" wrapText="1"/>
    </xf>
    <xf numFmtId="167" fontId="12" fillId="2" borderId="1" xfId="0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  <xf numFmtId="166" fontId="12" fillId="2" borderId="5" xfId="0" applyNumberFormat="1" applyFont="1" applyFill="1" applyBorder="1" applyAlignment="1">
      <alignment horizontal="right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167" fontId="12" fillId="2" borderId="7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9" fontId="19" fillId="2" borderId="1" xfId="1" applyFont="1" applyFill="1" applyBorder="1" applyAlignment="1">
      <alignment horizontal="right" wrapText="1"/>
    </xf>
    <xf numFmtId="9" fontId="19" fillId="2" borderId="7" xfId="1" applyFont="1" applyFill="1" applyBorder="1" applyAlignment="1">
      <alignment horizontal="right" wrapText="1"/>
    </xf>
    <xf numFmtId="168" fontId="12" fillId="2" borderId="1" xfId="0" applyNumberFormat="1" applyFont="1" applyFill="1" applyBorder="1" applyAlignment="1">
      <alignment horizontal="right" wrapText="1"/>
    </xf>
    <xf numFmtId="168" fontId="12" fillId="2" borderId="7" xfId="0" applyNumberFormat="1" applyFont="1" applyFill="1" applyBorder="1" applyAlignment="1">
      <alignment horizontal="right" wrapText="1"/>
    </xf>
    <xf numFmtId="0" fontId="12" fillId="0" borderId="1" xfId="0" applyFont="1" applyBorder="1"/>
    <xf numFmtId="169" fontId="12" fillId="0" borderId="1" xfId="0" applyNumberFormat="1" applyFont="1" applyBorder="1"/>
    <xf numFmtId="0" fontId="21" fillId="0" borderId="0" xfId="0" applyFont="1"/>
    <xf numFmtId="0" fontId="11" fillId="0" borderId="0" xfId="0" applyFont="1" applyAlignment="1">
      <alignment horizontal="center" vertical="center"/>
    </xf>
  </cellXfs>
  <cellStyles count="10">
    <cellStyle name="SAPBEXchaText" xfId="9" xr:uid="{6F0511D1-31E0-4181-9ACC-64A4DCF5EB4C}"/>
    <cellStyle name="Обычный" xfId="0" builtinId="0"/>
    <cellStyle name="Обычный 2 2" xfId="3" xr:uid="{00000000-0005-0000-0000-000001000000}"/>
    <cellStyle name="Обычный 2 2 4" xfId="7" xr:uid="{D205BBCA-A4E2-4DBF-A0CB-A5D32846A69C}"/>
    <cellStyle name="Процентный" xfId="1" builtinId="5"/>
    <cellStyle name="Процентный 2 2" xfId="4" xr:uid="{00000000-0005-0000-0000-000003000000}"/>
    <cellStyle name="Процентный 3" xfId="5" xr:uid="{00000000-0005-0000-0000-000004000000}"/>
    <cellStyle name="Финансовый 2 2" xfId="2" xr:uid="{00000000-0005-0000-0000-000005000000}"/>
    <cellStyle name="Финансовый 2 2 3" xfId="6" xr:uid="{27F2BC49-94B7-437C-9EB7-82794B89BD6F}"/>
    <cellStyle name="Финансовый 4" xfId="8" xr:uid="{7514FF7F-8C53-4809-9267-E0E8E8581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38099</xdr:rowOff>
    </xdr:from>
    <xdr:to>
      <xdr:col>1</xdr:col>
      <xdr:colOff>1409700</xdr:colOff>
      <xdr:row>2</xdr:row>
      <xdr:rowOff>104111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115B2-2190-5D9A-3F92-57E1755DA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" t="8599" r="735" b="8626"/>
        <a:stretch/>
      </xdr:blipFill>
      <xdr:spPr>
        <a:xfrm>
          <a:off x="419101" y="200024"/>
          <a:ext cx="1390649" cy="266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pageSetUpPr autoPageBreaks="0"/>
  </sheetPr>
  <dimension ref="A1:U71"/>
  <sheetViews>
    <sheetView showGridLines="0" tabSelected="1" zoomScaleNormal="100" workbookViewId="0"/>
  </sheetViews>
  <sheetFormatPr defaultColWidth="9.109375" defaultRowHeight="13.8" x14ac:dyDescent="0.3"/>
  <cols>
    <col min="1" max="1" width="2.77734375" style="1" customWidth="1"/>
    <col min="2" max="2" width="67.88671875" style="2" customWidth="1"/>
    <col min="3" max="3" width="9.6640625" style="2" customWidth="1"/>
    <col min="4" max="4" width="14.44140625" style="1" hidden="1" customWidth="1"/>
    <col min="5" max="6" width="8.33203125" style="1" hidden="1" customWidth="1"/>
    <col min="7" max="11" width="8.33203125" style="1" customWidth="1"/>
    <col min="12" max="17" width="9.109375" style="1"/>
    <col min="18" max="18" width="6.6640625" style="1" customWidth="1"/>
    <col min="19" max="16384" width="9.109375" style="1"/>
  </cols>
  <sheetData>
    <row r="1" spans="1:13" ht="12.75" customHeight="1" x14ac:dyDescent="0.3">
      <c r="B1" s="26"/>
      <c r="C1" s="26"/>
      <c r="D1" s="26"/>
      <c r="E1" s="26"/>
      <c r="F1" s="26"/>
      <c r="G1" s="26"/>
    </row>
    <row r="2" spans="1:13" ht="15.75" customHeight="1" x14ac:dyDescent="0.3">
      <c r="B2" s="40" t="str">
        <f>IF(LanguagePage!$B$5=1,LanguagePage!$B$2,LanguagePage!$B$3)</f>
        <v>ОПЕРАЦИОННЫЕ РЕЗУЛЬТАТЫ</v>
      </c>
      <c r="C2" s="40"/>
      <c r="D2" s="40"/>
      <c r="E2" s="40"/>
      <c r="F2" s="40"/>
      <c r="G2" s="40"/>
      <c r="H2" s="40"/>
      <c r="I2" s="40"/>
      <c r="J2" s="40"/>
      <c r="K2" s="40"/>
    </row>
    <row r="4" spans="1:13" x14ac:dyDescent="0.3">
      <c r="B4" s="39" t="s">
        <v>65</v>
      </c>
      <c r="C4" s="1"/>
      <c r="D4" s="39"/>
    </row>
    <row r="5" spans="1:13" ht="11.25" customHeight="1" x14ac:dyDescent="0.3"/>
    <row r="6" spans="1:13" x14ac:dyDescent="0.3">
      <c r="B6" s="12" t="str">
        <f>CHOOSE(LanguagePage!$B$5,LanguagePage!$B7,LanguagePage!$D7)</f>
        <v>Показатель</v>
      </c>
      <c r="C6" s="12" t="str">
        <f>CHOOSE(LanguagePage!$B$5,LanguagePage!$C7,LanguagePage!$E7)</f>
        <v>Ед. изм.</v>
      </c>
      <c r="D6" s="11">
        <f>CHOOSE(LanguagePage!$B$5,LanguagePage!F$7,LanguagePage!F$8)</f>
        <v>2014</v>
      </c>
      <c r="E6" s="11">
        <f>CHOOSE(LanguagePage!$B$5,LanguagePage!G$7,LanguagePage!G$8)</f>
        <v>2015</v>
      </c>
      <c r="F6" s="11">
        <f>CHOOSE(LanguagePage!$B$5,LanguagePage!H$7,LanguagePage!H$8)</f>
        <v>2016</v>
      </c>
      <c r="G6" s="11">
        <f>CHOOSE(LanguagePage!$B$5,LanguagePage!I$7,LanguagePage!I$8)</f>
        <v>2017</v>
      </c>
      <c r="H6" s="11">
        <v>2018</v>
      </c>
      <c r="I6" s="11">
        <v>2019</v>
      </c>
      <c r="J6" s="11">
        <v>2020</v>
      </c>
      <c r="K6" s="11">
        <v>2021</v>
      </c>
      <c r="L6" s="11">
        <v>2022</v>
      </c>
      <c r="M6" s="11">
        <v>2023</v>
      </c>
    </row>
    <row r="7" spans="1:13" x14ac:dyDescent="0.3">
      <c r="A7" s="7"/>
      <c r="B7" s="10" t="str">
        <f>CHOOSE(LanguagePage!$B$5,LanguagePage!$B8,LanguagePage!$D8)</f>
        <v>Количество продовольственных магазинов, на конец периода</v>
      </c>
      <c r="C7" s="10" t="str">
        <f>CHOOSE(LanguagePage!$B$5,LanguagePage!$C8,LanguagePage!$E8)</f>
        <v>-</v>
      </c>
      <c r="D7" s="24">
        <v>298</v>
      </c>
      <c r="E7" s="24">
        <v>438</v>
      </c>
      <c r="F7" s="24">
        <v>453</v>
      </c>
      <c r="G7" s="24">
        <v>500</v>
      </c>
      <c r="H7" s="24">
        <v>762</v>
      </c>
      <c r="I7" s="24">
        <v>870</v>
      </c>
      <c r="J7" s="24">
        <v>927</v>
      </c>
      <c r="K7" s="24">
        <v>1023</v>
      </c>
      <c r="L7" s="24">
        <v>1092</v>
      </c>
      <c r="M7" s="24">
        <v>1139</v>
      </c>
    </row>
    <row r="8" spans="1:13" x14ac:dyDescent="0.3">
      <c r="A8" s="7"/>
      <c r="B8" s="10" t="str">
        <f>CHOOSE(LanguagePage!$B$5,LanguagePage!$B9,LanguagePage!$D9)</f>
        <v>Общая площадь продовольственных магазинов, на конец периода</v>
      </c>
      <c r="C8" s="10" t="str">
        <f>CHOOSE(LanguagePage!$B$5,LanguagePage!$C9,LanguagePage!$E9)</f>
        <v>тыс. кв. м.</v>
      </c>
      <c r="D8" s="37">
        <v>525.4</v>
      </c>
      <c r="E8" s="37">
        <v>675.7</v>
      </c>
      <c r="F8" s="38">
        <v>725</v>
      </c>
      <c r="G8" s="38">
        <v>752.2</v>
      </c>
      <c r="H8" s="38">
        <v>836.85500000000002</v>
      </c>
      <c r="I8" s="38">
        <v>835.75739999999996</v>
      </c>
      <c r="J8" s="38">
        <v>863.85056999999995</v>
      </c>
      <c r="K8" s="38">
        <v>918.10519999999997</v>
      </c>
      <c r="L8" s="38">
        <v>936.04254000000003</v>
      </c>
      <c r="M8" s="38">
        <v>950.04092000000003</v>
      </c>
    </row>
    <row r="9" spans="1:13" x14ac:dyDescent="0.3">
      <c r="A9" s="7"/>
      <c r="B9" s="10" t="str">
        <f>CHOOSE(LanguagePage!$B$5,LanguagePage!$B10,LanguagePage!$D10)</f>
        <v>Торговая площадь продовольственных магазинов, на конец периода, в том числе:</v>
      </c>
      <c r="C9" s="10" t="str">
        <f>CHOOSE(LanguagePage!$B$5,LanguagePage!$C10,LanguagePage!$E10)</f>
        <v>тыс. кв. м.</v>
      </c>
      <c r="D9" s="25">
        <v>192.5</v>
      </c>
      <c r="E9" s="25">
        <v>250.6</v>
      </c>
      <c r="F9" s="25">
        <v>270.7</v>
      </c>
      <c r="G9" s="25">
        <v>278.46899999999999</v>
      </c>
      <c r="H9" s="25">
        <v>320.12299999999999</v>
      </c>
      <c r="I9" s="25">
        <v>334.56110000000001</v>
      </c>
      <c r="J9" s="25">
        <v>345.77087999999998</v>
      </c>
      <c r="K9" s="25">
        <v>373.25443000000001</v>
      </c>
      <c r="L9" s="25">
        <v>387.43063999999998</v>
      </c>
      <c r="M9" s="25">
        <v>400.83132000000001</v>
      </c>
    </row>
    <row r="10" spans="1:13" x14ac:dyDescent="0.3">
      <c r="A10" s="7"/>
      <c r="B10" s="22" t="str">
        <f>CHOOSE(LanguagePage!$B$5,LanguagePage!$B11,LanguagePage!$D11)</f>
        <v>аренда</v>
      </c>
      <c r="C10" s="10" t="str">
        <f>CHOOSE(LanguagePage!$B$5,LanguagePage!$C11,LanguagePage!$E11)</f>
        <v>%</v>
      </c>
      <c r="D10" s="33">
        <v>0.48</v>
      </c>
      <c r="E10" s="33">
        <v>0.54</v>
      </c>
      <c r="F10" s="33">
        <v>0.55000000000000004</v>
      </c>
      <c r="G10" s="33">
        <v>0.56100000000000005</v>
      </c>
      <c r="H10" s="33">
        <v>0.59599999999999997</v>
      </c>
      <c r="I10" s="33">
        <v>0.63131795657056367</v>
      </c>
      <c r="J10" s="33">
        <v>0.62806763831586965</v>
      </c>
      <c r="K10" s="33">
        <v>0.65599304474430475</v>
      </c>
      <c r="L10" s="33">
        <v>0.68067985020492938</v>
      </c>
      <c r="M10" s="33">
        <v>0.7189392535493484</v>
      </c>
    </row>
    <row r="11" spans="1:13" x14ac:dyDescent="0.3">
      <c r="A11" s="7"/>
      <c r="B11" s="22" t="str">
        <f>CHOOSE(LanguagePage!$B$5,LanguagePage!$B12,LanguagePage!$D12)</f>
        <v>собственность</v>
      </c>
      <c r="C11" s="10" t="str">
        <f>CHOOSE(LanguagePage!$B$5,LanguagePage!$C12,LanguagePage!$E12)</f>
        <v>%</v>
      </c>
      <c r="D11" s="33">
        <v>0.52</v>
      </c>
      <c r="E11" s="33">
        <v>0.46</v>
      </c>
      <c r="F11" s="33">
        <v>0.45</v>
      </c>
      <c r="G11" s="33">
        <v>0.439</v>
      </c>
      <c r="H11" s="33">
        <v>0.40400000000000003</v>
      </c>
      <c r="I11" s="33">
        <v>0.36868204342943639</v>
      </c>
      <c r="J11" s="33">
        <v>0.37193236168413024</v>
      </c>
      <c r="K11" s="33">
        <v>0.34400695525569513</v>
      </c>
      <c r="L11" s="33">
        <v>0.3193201497950704</v>
      </c>
      <c r="M11" s="33">
        <v>0.2810607464506516</v>
      </c>
    </row>
    <row r="12" spans="1:13" x14ac:dyDescent="0.3">
      <c r="A12" s="7"/>
      <c r="B12" s="10" t="str">
        <f>CHOOSE(LanguagePage!$B$5,LanguagePage!$B13,LanguagePage!$D13)</f>
        <v>Средняя площадь 1 магазина, на конец периода</v>
      </c>
      <c r="C12" s="8" t="str">
        <f>CHOOSE(LanguagePage!$B$5,LanguagePage!$C13,LanguagePage!$E13)</f>
        <v>кв.м.</v>
      </c>
      <c r="D12" s="35">
        <f>D9*1000/D7</f>
        <v>645.97315436241615</v>
      </c>
      <c r="E12" s="35">
        <f t="shared" ref="E12:J12" si="0">E9*1000/E7</f>
        <v>572.14611872146122</v>
      </c>
      <c r="F12" s="35">
        <f t="shared" si="0"/>
        <v>597.57174392935985</v>
      </c>
      <c r="G12" s="35">
        <f t="shared" si="0"/>
        <v>556.93799999999999</v>
      </c>
      <c r="H12" s="35">
        <f t="shared" si="0"/>
        <v>420.10892388451441</v>
      </c>
      <c r="I12" s="35">
        <f>I9*1000/I7</f>
        <v>384.55298850574718</v>
      </c>
      <c r="J12" s="35">
        <f t="shared" si="0"/>
        <v>372.9998705501618</v>
      </c>
      <c r="K12" s="35">
        <f>K9*1000/K7</f>
        <v>364.86259042033237</v>
      </c>
      <c r="L12" s="35">
        <f>L9*1000/L7</f>
        <v>354.78996336996335</v>
      </c>
      <c r="M12" s="35">
        <f>M9*1000/M7</f>
        <v>351.91511852502197</v>
      </c>
    </row>
    <row r="13" spans="1:13" x14ac:dyDescent="0.3">
      <c r="A13" s="7"/>
      <c r="B13" s="10" t="str">
        <f>CHOOSE(LanguagePage!$B$5,LanguagePage!$B14,LanguagePage!$D14)</f>
        <v>Торговая площадь в разрезе областей, на конец периода:</v>
      </c>
      <c r="C13" s="9" t="str">
        <f>CHOOSE(LanguagePage!$B$5,LanguagePage!$C14,LanguagePage!$E14)</f>
        <v/>
      </c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x14ac:dyDescent="0.3">
      <c r="A14" s="7"/>
      <c r="B14" s="22" t="str">
        <f>CHOOSE(LanguagePage!$B$5,LanguagePage!$B15,LanguagePage!$D15)</f>
        <v>Брестская область</v>
      </c>
      <c r="C14" s="8" t="str">
        <f>CHOOSE(LanguagePage!$B$5,LanguagePage!$C15,LanguagePage!$E15)</f>
        <v>%</v>
      </c>
      <c r="D14" s="33">
        <v>0.14000000000000001</v>
      </c>
      <c r="E14" s="33">
        <v>0.12027003303595653</v>
      </c>
      <c r="F14" s="33">
        <v>0.11116159657191407</v>
      </c>
      <c r="G14" s="33">
        <v>0.11192987370227925</v>
      </c>
      <c r="H14" s="33">
        <v>0.11301905829946614</v>
      </c>
      <c r="I14" s="33">
        <v>0.12189354948916654</v>
      </c>
      <c r="J14" s="33">
        <v>0.129</v>
      </c>
      <c r="K14" s="33">
        <v>0.13392269718004415</v>
      </c>
      <c r="L14" s="33">
        <v>0.13477777596526694</v>
      </c>
      <c r="M14" s="33">
        <v>0.13271210942298617</v>
      </c>
    </row>
    <row r="15" spans="1:13" x14ac:dyDescent="0.3">
      <c r="A15" s="7"/>
      <c r="B15" s="22" t="str">
        <f>CHOOSE(LanguagePage!$B$5,LanguagePage!$B16,LanguagePage!$D16)</f>
        <v>Витебская область</v>
      </c>
      <c r="C15" s="8" t="str">
        <f>CHOOSE(LanguagePage!$B$5,LanguagePage!$C16,LanguagePage!$E16)</f>
        <v>%</v>
      </c>
      <c r="D15" s="33">
        <v>0.15</v>
      </c>
      <c r="E15" s="33">
        <v>0.12933896168148232</v>
      </c>
      <c r="F15" s="33">
        <v>0.12153820579597717</v>
      </c>
      <c r="G15" s="33">
        <v>0.11791617738419716</v>
      </c>
      <c r="H15" s="33">
        <v>0.12032874863724256</v>
      </c>
      <c r="I15" s="33">
        <v>0.12963324188018271</v>
      </c>
      <c r="J15" s="33">
        <v>0.13700000000000001</v>
      </c>
      <c r="K15" s="33">
        <v>0.12912896974859747</v>
      </c>
      <c r="L15" s="33">
        <v>0.12698352923248402</v>
      </c>
      <c r="M15" s="33">
        <v>0.1272990843130721</v>
      </c>
    </row>
    <row r="16" spans="1:13" x14ac:dyDescent="0.3">
      <c r="A16" s="7"/>
      <c r="B16" s="22" t="str">
        <f>CHOOSE(LanguagePage!$B$5,LanguagePage!$B17,LanguagePage!$D17)</f>
        <v>Гомельская область</v>
      </c>
      <c r="C16" s="8" t="str">
        <f>CHOOSE(LanguagePage!$B$5,LanguagePage!$C17,LanguagePage!$E17)</f>
        <v>%</v>
      </c>
      <c r="D16" s="33">
        <v>0.15</v>
      </c>
      <c r="E16" s="33">
        <v>0.17140394835538392</v>
      </c>
      <c r="F16" s="33">
        <v>0.15897379065772704</v>
      </c>
      <c r="G16" s="33">
        <v>0.1609514883164733</v>
      </c>
      <c r="H16" s="33">
        <v>0.14409773743217449</v>
      </c>
      <c r="I16" s="33">
        <v>0.13926631039890772</v>
      </c>
      <c r="J16" s="33">
        <v>0.14000000000000001</v>
      </c>
      <c r="K16" s="33">
        <v>0.14330166155027282</v>
      </c>
      <c r="L16" s="33">
        <v>0.15170152778830293</v>
      </c>
      <c r="M16" s="33">
        <v>0.15245577616040581</v>
      </c>
    </row>
    <row r="17" spans="1:21" x14ac:dyDescent="0.3">
      <c r="A17" s="7"/>
      <c r="B17" s="22" t="str">
        <f>CHOOSE(LanguagePage!$B$5,LanguagePage!$B18,LanguagePage!$D18)</f>
        <v>Гродненская область</v>
      </c>
      <c r="C17" s="29" t="str">
        <f>CHOOSE(LanguagePage!$B$5,LanguagePage!$C18,LanguagePage!$E18)</f>
        <v>%</v>
      </c>
      <c r="D17" s="34">
        <v>0.12</v>
      </c>
      <c r="E17" s="34">
        <v>0.13085909446368438</v>
      </c>
      <c r="F17" s="34">
        <v>0.13851979091631111</v>
      </c>
      <c r="G17" s="34">
        <v>0.13680517400500594</v>
      </c>
      <c r="H17" s="34">
        <v>0.12909412944399495</v>
      </c>
      <c r="I17" s="34">
        <v>0.13239007762707619</v>
      </c>
      <c r="J17" s="34">
        <v>0.125</v>
      </c>
      <c r="K17" s="34">
        <v>0.12014555326242216</v>
      </c>
      <c r="L17" s="34">
        <v>0.12335802867837196</v>
      </c>
      <c r="M17" s="34">
        <v>0.12270066620542529</v>
      </c>
    </row>
    <row r="18" spans="1:21" x14ac:dyDescent="0.3">
      <c r="A18" s="7"/>
      <c r="B18" s="22" t="str">
        <f>CHOOSE(LanguagePage!$B$5,LanguagePage!$B19,LanguagePage!$D19)</f>
        <v>г. Минск</v>
      </c>
      <c r="C18" s="29" t="str">
        <f>CHOOSE(LanguagePage!$B$5,LanguagePage!$C19,LanguagePage!$E19)</f>
        <v>%</v>
      </c>
      <c r="D18" s="34">
        <v>0.17</v>
      </c>
      <c r="E18" s="34">
        <v>0.15718013373976603</v>
      </c>
      <c r="F18" s="34">
        <v>0.19151844258510187</v>
      </c>
      <c r="G18" s="34">
        <v>0.20080152548398564</v>
      </c>
      <c r="H18" s="34">
        <v>0.22895574513546355</v>
      </c>
      <c r="I18" s="34">
        <v>0.20617373029918898</v>
      </c>
      <c r="J18" s="34">
        <v>0.21199999999999999</v>
      </c>
      <c r="K18" s="34">
        <v>0.21655416119240703</v>
      </c>
      <c r="L18" s="34">
        <v>0.2122150173770459</v>
      </c>
      <c r="M18" s="34">
        <v>0.22018374212873387</v>
      </c>
    </row>
    <row r="19" spans="1:21" x14ac:dyDescent="0.3">
      <c r="A19" s="7"/>
      <c r="B19" s="22" t="str">
        <f>CHOOSE(LanguagePage!$B$5,LanguagePage!$B20,LanguagePage!$D20)</f>
        <v>Минская область</v>
      </c>
      <c r="C19" s="29" t="str">
        <f>CHOOSE(LanguagePage!$B$5,LanguagePage!$C20,LanguagePage!$E20)</f>
        <v>%</v>
      </c>
      <c r="D19" s="34">
        <v>0.14000000000000001</v>
      </c>
      <c r="E19" s="34">
        <v>0.15907930225506312</v>
      </c>
      <c r="F19" s="34">
        <v>0.15334404610184518</v>
      </c>
      <c r="G19" s="34">
        <v>0.14280225087891291</v>
      </c>
      <c r="H19" s="34">
        <v>0.1476338782280561</v>
      </c>
      <c r="I19" s="34">
        <v>0.15417240677412886</v>
      </c>
      <c r="J19" s="34">
        <v>0.152</v>
      </c>
      <c r="K19" s="34">
        <v>0.15700528993051741</v>
      </c>
      <c r="L19" s="34">
        <v>0.1520399109373487</v>
      </c>
      <c r="M19" s="34">
        <v>0.14893761295898733</v>
      </c>
    </row>
    <row r="20" spans="1:21" x14ac:dyDescent="0.3">
      <c r="A20" s="7"/>
      <c r="B20" s="22" t="str">
        <f>CHOOSE(LanguagePage!$B$5,LanguagePage!$B21,LanguagePage!$D21)</f>
        <v>Могилевская область</v>
      </c>
      <c r="C20" s="29" t="str">
        <f>CHOOSE(LanguagePage!$B$5,LanguagePage!$C21,LanguagePage!$E21)</f>
        <v>%</v>
      </c>
      <c r="D20" s="34">
        <v>0.12</v>
      </c>
      <c r="E20" s="34">
        <v>0.13186852646866373</v>
      </c>
      <c r="F20" s="34">
        <v>0.12494412737112355</v>
      </c>
      <c r="G20" s="34">
        <v>0.12879351022914579</v>
      </c>
      <c r="H20" s="34">
        <v>0.11687070282360218</v>
      </c>
      <c r="I20" s="34">
        <v>0.11647068353134898</v>
      </c>
      <c r="J20" s="34">
        <v>0.105</v>
      </c>
      <c r="K20" s="34">
        <v>9.9941667135739029E-2</v>
      </c>
      <c r="L20" s="34">
        <v>9.8924210021179557E-2</v>
      </c>
      <c r="M20" s="34">
        <v>9.5711008810389381E-2</v>
      </c>
    </row>
    <row r="21" spans="1:21" x14ac:dyDescent="0.3">
      <c r="A21" s="7"/>
      <c r="B21" s="28" t="str">
        <f>CHOOSE(LanguagePage!$B$5,LanguagePage!$B22,LanguagePage!$D22)</f>
        <v>Количество населенных пунктов, на конец  периода</v>
      </c>
      <c r="C21" s="29" t="str">
        <f>CHOOSE(LanguagePage!$B$5,LanguagePage!$C22,LanguagePage!$E22)</f>
        <v>ед.</v>
      </c>
      <c r="D21" s="36">
        <v>67</v>
      </c>
      <c r="E21" s="36">
        <v>116</v>
      </c>
      <c r="F21" s="36">
        <v>123</v>
      </c>
      <c r="G21" s="36">
        <v>143</v>
      </c>
      <c r="H21" s="36">
        <v>297</v>
      </c>
      <c r="I21" s="36">
        <v>323</v>
      </c>
      <c r="J21" s="36">
        <v>328</v>
      </c>
      <c r="K21" s="36">
        <v>337</v>
      </c>
      <c r="L21" s="36">
        <v>349</v>
      </c>
      <c r="M21" s="36">
        <v>357</v>
      </c>
    </row>
    <row r="22" spans="1:21" x14ac:dyDescent="0.3">
      <c r="A22" s="7"/>
      <c r="B22" s="28" t="str">
        <f>CHOOSE(LanguagePage!$B$5,LanguagePage!$B24,LanguagePage!$D24)</f>
        <v>Количество сотрудников, на конец периода</v>
      </c>
      <c r="C22" s="29" t="str">
        <f>CHOOSE(LanguagePage!$B$5,LanguagePage!$C24,LanguagePage!$E24)</f>
        <v>тыс. чел.</v>
      </c>
      <c r="D22" s="30">
        <v>31.3</v>
      </c>
      <c r="E22" s="30">
        <v>33.4</v>
      </c>
      <c r="F22" s="30">
        <v>33.9</v>
      </c>
      <c r="G22" s="30">
        <v>34.241999999999997</v>
      </c>
      <c r="H22" s="30">
        <v>37.6</v>
      </c>
      <c r="I22" s="30">
        <v>35.1</v>
      </c>
      <c r="J22" s="30">
        <v>32.9</v>
      </c>
      <c r="K22" s="30">
        <v>33.595999999999997</v>
      </c>
      <c r="L22" s="30">
        <v>33.197000000000003</v>
      </c>
      <c r="M22" s="30">
        <v>32.323</v>
      </c>
    </row>
    <row r="23" spans="1:21" ht="15" customHeight="1" thickBot="1" x14ac:dyDescent="0.35">
      <c r="A23" s="7"/>
      <c r="B23" s="21" t="str">
        <f>CHOOSE(LanguagePage!$B$5,LanguagePage!$B26,LanguagePage!$D26)</f>
        <v>Розничная выручка прод. магазинов, без НДС</v>
      </c>
      <c r="C23" s="21" t="str">
        <f>CHOOSE(LanguagePage!$B$5,LanguagePage!$C26,LanguagePage!$E26)</f>
        <v>млн BYN</v>
      </c>
      <c r="D23" s="27">
        <v>2168.9160000000002</v>
      </c>
      <c r="E23" s="27">
        <v>2814.4000170823001</v>
      </c>
      <c r="F23" s="27">
        <v>3382.5984838181998</v>
      </c>
      <c r="G23" s="27">
        <v>3568.2327815100007</v>
      </c>
      <c r="H23" s="27">
        <v>3954.67479843</v>
      </c>
      <c r="I23" s="27">
        <v>4214.4737994699999</v>
      </c>
      <c r="J23" s="27">
        <v>4535.5893123200003</v>
      </c>
      <c r="K23" s="27">
        <v>5131.3690943199999</v>
      </c>
      <c r="L23" s="27">
        <v>6293.8426388899998</v>
      </c>
      <c r="M23" s="27">
        <v>7002.0292343800002</v>
      </c>
    </row>
    <row r="24" spans="1:21" ht="14.4" thickTop="1" x14ac:dyDescent="0.3">
      <c r="A24" s="7"/>
      <c r="C24" s="6"/>
      <c r="D24" s="5"/>
      <c r="E24" s="5"/>
      <c r="F24" s="5"/>
      <c r="G24" s="5"/>
      <c r="R24" s="2"/>
      <c r="S24" s="6"/>
      <c r="T24" s="2"/>
      <c r="U24" s="2"/>
    </row>
    <row r="25" spans="1:21" x14ac:dyDescent="0.3">
      <c r="A25" s="7"/>
      <c r="B25" s="23"/>
      <c r="C25" s="6"/>
      <c r="D25" s="5"/>
      <c r="E25" s="5"/>
      <c r="F25" s="5"/>
      <c r="G25" s="5"/>
      <c r="R25" s="2"/>
    </row>
    <row r="26" spans="1:21" s="3" customFormat="1" x14ac:dyDescent="0.3">
      <c r="B26" s="4"/>
      <c r="C26" s="4"/>
    </row>
    <row r="27" spans="1:21" s="3" customFormat="1" x14ac:dyDescent="0.3"/>
    <row r="28" spans="1:21" s="3" customFormat="1" x14ac:dyDescent="0.3"/>
    <row r="29" spans="1:21" s="3" customFormat="1" x14ac:dyDescent="0.3"/>
    <row r="30" spans="1:21" s="3" customFormat="1" x14ac:dyDescent="0.3"/>
    <row r="31" spans="1:21" s="3" customFormat="1" x14ac:dyDescent="0.3"/>
    <row r="32" spans="1:21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pans="2:3" s="3" customFormat="1" x14ac:dyDescent="0.3"/>
    <row r="50" spans="2:3" s="3" customFormat="1" x14ac:dyDescent="0.3"/>
    <row r="51" spans="2:3" s="3" customFormat="1" x14ac:dyDescent="0.3"/>
    <row r="52" spans="2:3" s="3" customFormat="1" x14ac:dyDescent="0.3"/>
    <row r="53" spans="2:3" s="3" customFormat="1" x14ac:dyDescent="0.3"/>
    <row r="54" spans="2:3" s="3" customFormat="1" x14ac:dyDescent="0.3">
      <c r="B54" s="4"/>
      <c r="C54" s="4"/>
    </row>
    <row r="55" spans="2:3" s="3" customFormat="1" x14ac:dyDescent="0.3">
      <c r="B55" s="4"/>
      <c r="C55" s="4"/>
    </row>
    <row r="56" spans="2:3" s="3" customFormat="1" x14ac:dyDescent="0.3">
      <c r="B56" s="4"/>
      <c r="C56" s="4"/>
    </row>
    <row r="57" spans="2:3" s="3" customFormat="1" x14ac:dyDescent="0.3">
      <c r="B57" s="4"/>
      <c r="C57" s="4"/>
    </row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  <row r="62" spans="2:3" s="3" customFormat="1" x14ac:dyDescent="0.3">
      <c r="B62" s="4"/>
      <c r="C62" s="4"/>
    </row>
    <row r="63" spans="2:3" s="3" customFormat="1" x14ac:dyDescent="0.3">
      <c r="B63" s="4"/>
      <c r="C63" s="4"/>
    </row>
    <row r="64" spans="2:3" s="3" customFormat="1" x14ac:dyDescent="0.3">
      <c r="B64" s="4"/>
      <c r="C64" s="4"/>
    </row>
    <row r="65" spans="2:3" s="3" customFormat="1" x14ac:dyDescent="0.3">
      <c r="B65" s="4"/>
      <c r="C65" s="4"/>
    </row>
    <row r="66" spans="2:3" s="3" customFormat="1" x14ac:dyDescent="0.3">
      <c r="B66" s="4"/>
      <c r="C66" s="4"/>
    </row>
    <row r="67" spans="2:3" s="3" customFormat="1" x14ac:dyDescent="0.3">
      <c r="B67" s="4"/>
      <c r="C67" s="4"/>
    </row>
    <row r="68" spans="2:3" s="3" customFormat="1" x14ac:dyDescent="0.3">
      <c r="B68" s="4"/>
      <c r="C68" s="4"/>
    </row>
    <row r="69" spans="2:3" s="3" customFormat="1" x14ac:dyDescent="0.3">
      <c r="B69" s="4"/>
      <c r="C69" s="4"/>
    </row>
    <row r="70" spans="2:3" s="3" customFormat="1" x14ac:dyDescent="0.3">
      <c r="B70" s="4"/>
      <c r="C70" s="4"/>
    </row>
    <row r="71" spans="2:3" s="3" customFormat="1" x14ac:dyDescent="0.3">
      <c r="B71" s="4"/>
      <c r="C71" s="4"/>
    </row>
  </sheetData>
  <mergeCells count="1">
    <mergeCell ref="B2:K2"/>
  </mergeCells>
  <dataValidations count="1">
    <dataValidation type="list" allowBlank="1" showInputMessage="1" showErrorMessage="1" sqref="B4" xr:uid="{00000000-0002-0000-0000-000000000000}">
      <formula1>"Выбор языка: РУССКИЙ,Language: ENGLISH"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B2:J29"/>
  <sheetViews>
    <sheetView showGridLines="0" topLeftCell="A4" workbookViewId="0">
      <selection activeCell="D30" sqref="D30"/>
    </sheetView>
  </sheetViews>
  <sheetFormatPr defaultRowHeight="14.4" x14ac:dyDescent="0.3"/>
  <cols>
    <col min="2" max="2" width="31.88671875" customWidth="1"/>
    <col min="4" max="4" width="28.6640625" customWidth="1"/>
  </cols>
  <sheetData>
    <row r="2" spans="2:10" x14ac:dyDescent="0.3">
      <c r="B2" s="16" t="s">
        <v>7</v>
      </c>
    </row>
    <row r="3" spans="2:10" x14ac:dyDescent="0.3">
      <c r="B3" s="16" t="s">
        <v>8</v>
      </c>
    </row>
    <row r="5" spans="2:10" x14ac:dyDescent="0.3">
      <c r="B5" s="17">
        <f>IF('Operating Highlights'!B4="Выбор языка: РУССКИЙ",1,2)</f>
        <v>1</v>
      </c>
    </row>
    <row r="7" spans="2:10" x14ac:dyDescent="0.3">
      <c r="B7" s="15" t="s">
        <v>6</v>
      </c>
      <c r="C7" s="15" t="s">
        <v>5</v>
      </c>
      <c r="D7" s="15" t="s">
        <v>4</v>
      </c>
      <c r="E7" s="15" t="s">
        <v>3</v>
      </c>
      <c r="F7" s="14">
        <v>2014</v>
      </c>
      <c r="G7" s="14">
        <v>2015</v>
      </c>
      <c r="H7" s="14">
        <v>2016</v>
      </c>
      <c r="I7" s="14">
        <v>2017</v>
      </c>
      <c r="J7" s="14" t="s">
        <v>49</v>
      </c>
    </row>
    <row r="8" spans="2:10" x14ac:dyDescent="0.3">
      <c r="B8" s="13" t="s">
        <v>51</v>
      </c>
      <c r="C8" s="13" t="s">
        <v>2</v>
      </c>
      <c r="D8" s="18" t="s">
        <v>52</v>
      </c>
      <c r="E8" s="13" t="s">
        <v>2</v>
      </c>
      <c r="F8" s="14">
        <v>2014</v>
      </c>
      <c r="G8" s="14">
        <v>2015</v>
      </c>
      <c r="H8" s="14">
        <v>2016</v>
      </c>
      <c r="I8" s="14">
        <v>2017</v>
      </c>
      <c r="J8" s="14" t="s">
        <v>50</v>
      </c>
    </row>
    <row r="9" spans="2:10" x14ac:dyDescent="0.3">
      <c r="B9" s="13" t="s">
        <v>53</v>
      </c>
      <c r="C9" s="13" t="s">
        <v>9</v>
      </c>
      <c r="D9" s="18" t="s">
        <v>54</v>
      </c>
      <c r="E9" s="31" t="s">
        <v>46</v>
      </c>
    </row>
    <row r="10" spans="2:10" x14ac:dyDescent="0.3">
      <c r="B10" s="13" t="s">
        <v>55</v>
      </c>
      <c r="C10" s="13" t="s">
        <v>9</v>
      </c>
      <c r="D10" s="18" t="s">
        <v>56</v>
      </c>
      <c r="E10" s="31" t="s">
        <v>46</v>
      </c>
    </row>
    <row r="11" spans="2:10" x14ac:dyDescent="0.3">
      <c r="B11" s="19" t="s">
        <v>15</v>
      </c>
      <c r="C11" s="23" t="s">
        <v>26</v>
      </c>
      <c r="D11" s="19" t="s">
        <v>30</v>
      </c>
      <c r="E11" s="23" t="s">
        <v>26</v>
      </c>
    </row>
    <row r="12" spans="2:10" x14ac:dyDescent="0.3">
      <c r="B12" s="19" t="s">
        <v>16</v>
      </c>
      <c r="C12" s="23" t="s">
        <v>26</v>
      </c>
      <c r="D12" s="19" t="s">
        <v>31</v>
      </c>
      <c r="E12" s="23" t="s">
        <v>26</v>
      </c>
    </row>
    <row r="13" spans="2:10" x14ac:dyDescent="0.3">
      <c r="B13" s="13" t="s">
        <v>17</v>
      </c>
      <c r="C13" s="13" t="s">
        <v>27</v>
      </c>
      <c r="D13" s="18" t="s">
        <v>42</v>
      </c>
      <c r="E13" s="13" t="s">
        <v>28</v>
      </c>
    </row>
    <row r="14" spans="2:10" x14ac:dyDescent="0.3">
      <c r="B14" s="13" t="s">
        <v>18</v>
      </c>
      <c r="C14" s="13" t="str">
        <f>""</f>
        <v/>
      </c>
      <c r="D14" s="18" t="s">
        <v>32</v>
      </c>
      <c r="E14" s="13" t="str">
        <f>""</f>
        <v/>
      </c>
    </row>
    <row r="15" spans="2:10" x14ac:dyDescent="0.3">
      <c r="B15" s="19" t="s">
        <v>19</v>
      </c>
      <c r="C15" s="23" t="s">
        <v>26</v>
      </c>
      <c r="D15" s="19" t="s">
        <v>33</v>
      </c>
      <c r="E15" s="23" t="s">
        <v>26</v>
      </c>
    </row>
    <row r="16" spans="2:10" x14ac:dyDescent="0.3">
      <c r="B16" s="19" t="s">
        <v>20</v>
      </c>
      <c r="C16" s="23" t="s">
        <v>26</v>
      </c>
      <c r="D16" s="19" t="s">
        <v>39</v>
      </c>
      <c r="E16" s="23" t="s">
        <v>26</v>
      </c>
    </row>
    <row r="17" spans="2:5" x14ac:dyDescent="0.3">
      <c r="B17" s="19" t="s">
        <v>21</v>
      </c>
      <c r="C17" s="23" t="s">
        <v>26</v>
      </c>
      <c r="D17" s="19" t="s">
        <v>38</v>
      </c>
      <c r="E17" s="23" t="s">
        <v>26</v>
      </c>
    </row>
    <row r="18" spans="2:5" x14ac:dyDescent="0.3">
      <c r="B18" s="19" t="s">
        <v>22</v>
      </c>
      <c r="C18" s="23" t="s">
        <v>26</v>
      </c>
      <c r="D18" s="19" t="s">
        <v>37</v>
      </c>
      <c r="E18" s="23" t="s">
        <v>26</v>
      </c>
    </row>
    <row r="19" spans="2:5" x14ac:dyDescent="0.3">
      <c r="B19" s="19" t="s">
        <v>23</v>
      </c>
      <c r="C19" s="23" t="s">
        <v>26</v>
      </c>
      <c r="D19" s="19" t="s">
        <v>34</v>
      </c>
      <c r="E19" s="23" t="s">
        <v>26</v>
      </c>
    </row>
    <row r="20" spans="2:5" x14ac:dyDescent="0.3">
      <c r="B20" s="19" t="s">
        <v>24</v>
      </c>
      <c r="C20" s="23" t="s">
        <v>26</v>
      </c>
      <c r="D20" s="19" t="s">
        <v>35</v>
      </c>
      <c r="E20" s="23" t="s">
        <v>26</v>
      </c>
    </row>
    <row r="21" spans="2:5" x14ac:dyDescent="0.3">
      <c r="B21" s="19" t="s">
        <v>25</v>
      </c>
      <c r="C21" s="23" t="s">
        <v>26</v>
      </c>
      <c r="D21" s="19" t="s">
        <v>36</v>
      </c>
      <c r="E21" s="23" t="s">
        <v>26</v>
      </c>
    </row>
    <row r="22" spans="2:5" x14ac:dyDescent="0.3">
      <c r="B22" s="13" t="s">
        <v>10</v>
      </c>
      <c r="C22" s="13" t="s">
        <v>11</v>
      </c>
      <c r="D22" s="18" t="s">
        <v>48</v>
      </c>
      <c r="E22" s="13" t="s">
        <v>2</v>
      </c>
    </row>
    <row r="23" spans="2:5" x14ac:dyDescent="0.3">
      <c r="B23" s="13" t="s">
        <v>57</v>
      </c>
      <c r="C23" s="13" t="s">
        <v>58</v>
      </c>
      <c r="D23" s="18" t="s">
        <v>59</v>
      </c>
      <c r="E23" s="13" t="s">
        <v>60</v>
      </c>
    </row>
    <row r="24" spans="2:5" x14ac:dyDescent="0.3">
      <c r="B24" s="13" t="s">
        <v>12</v>
      </c>
      <c r="C24" s="13" t="s">
        <v>13</v>
      </c>
      <c r="D24" s="18" t="s">
        <v>14</v>
      </c>
      <c r="E24" s="31" t="s">
        <v>47</v>
      </c>
    </row>
    <row r="25" spans="2:5" x14ac:dyDescent="0.3">
      <c r="B25" s="13" t="s">
        <v>40</v>
      </c>
      <c r="C25" s="13" t="s">
        <v>45</v>
      </c>
      <c r="D25" s="18" t="s">
        <v>41</v>
      </c>
      <c r="E25" s="13" t="s">
        <v>29</v>
      </c>
    </row>
    <row r="26" spans="2:5" x14ac:dyDescent="0.3">
      <c r="B26" s="13" t="s">
        <v>63</v>
      </c>
      <c r="C26" s="13" t="s">
        <v>1</v>
      </c>
      <c r="D26" s="18" t="s">
        <v>64</v>
      </c>
      <c r="E26" s="32" t="s">
        <v>0</v>
      </c>
    </row>
    <row r="27" spans="2:5" x14ac:dyDescent="0.3">
      <c r="B27" s="18" t="s">
        <v>61</v>
      </c>
      <c r="C27" s="13"/>
      <c r="D27" s="18" t="s">
        <v>62</v>
      </c>
      <c r="E27" s="13"/>
    </row>
    <row r="28" spans="2:5" x14ac:dyDescent="0.3">
      <c r="B28" s="20" t="s">
        <v>43</v>
      </c>
      <c r="C28" s="6"/>
      <c r="D28" s="20" t="s">
        <v>44</v>
      </c>
      <c r="E28" s="2"/>
    </row>
    <row r="29" spans="2:5" x14ac:dyDescent="0.3">
      <c r="B29" s="20"/>
      <c r="D29" s="13" t="str">
        <f>""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Operating Highlights</vt:lpstr>
      <vt:lpstr>LanguagePage</vt:lpstr>
      <vt:lpstr>'Operating Highlights'!Область_печати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Шакун</dc:creator>
  <cp:lastModifiedBy>Dina Minich</cp:lastModifiedBy>
  <cp:lastPrinted>2024-02-21T14:22:48Z</cp:lastPrinted>
  <dcterms:created xsi:type="dcterms:W3CDTF">2017-11-16T10:44:03Z</dcterms:created>
  <dcterms:modified xsi:type="dcterms:W3CDTF">2024-02-21T14:22:55Z</dcterms:modified>
</cp:coreProperties>
</file>