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leksei Shakun\YandexDisk\Eurotorg\Сайт\Датапаки\ENG\"/>
    </mc:Choice>
  </mc:AlternateContent>
  <xr:revisionPtr revIDLastSave="0" documentId="8_{8E8A928F-FC19-4DA0-BC23-B566BE074AEB}" xr6:coauthVersionLast="45" xr6:coauthVersionMax="45" xr10:uidLastSave="{00000000-0000-0000-0000-000000000000}"/>
  <bookViews>
    <workbookView xWindow="-98" yWindow="-98" windowWidth="24196" windowHeight="13096" xr2:uid="{00000000-000D-0000-FFFF-FFFF00000000}"/>
  </bookViews>
  <sheets>
    <sheet name="Eurobonds 2025" sheetId="1" r:id="rId1"/>
    <sheet name="LanguagePage" sheetId="3" state="hidden" r:id="rId2"/>
  </sheets>
  <definedNames>
    <definedName name="_xlnm.Print_Area" localSheetId="0">'Eurobonds 2025'!$B$1:$D$33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3" l="1"/>
  <c r="B32" i="1" l="1"/>
  <c r="B2" i="1"/>
  <c r="B29" i="1"/>
  <c r="B20" i="1"/>
  <c r="C24" i="1"/>
  <c r="C16" i="1"/>
  <c r="B19" i="1"/>
  <c r="B27" i="1"/>
  <c r="C28" i="1"/>
  <c r="C27" i="1"/>
  <c r="B30" i="1"/>
  <c r="C21" i="1"/>
  <c r="C25" i="1"/>
  <c r="C17" i="1"/>
  <c r="C15" i="1"/>
  <c r="B18" i="1"/>
  <c r="B28" i="1"/>
  <c r="C20" i="1"/>
  <c r="C18" i="1"/>
  <c r="C29" i="1"/>
  <c r="C22" i="1"/>
  <c r="C26" i="1"/>
  <c r="C19" i="1"/>
  <c r="B16" i="1"/>
  <c r="C30" i="1"/>
  <c r="C23" i="1"/>
  <c r="B15" i="1"/>
  <c r="B7" i="1"/>
  <c r="B8" i="1"/>
  <c r="C6" i="1"/>
  <c r="C7" i="1"/>
  <c r="C13" i="1"/>
  <c r="B6" i="1"/>
  <c r="B13" i="1"/>
  <c r="C11" i="1"/>
  <c r="B11" i="1"/>
  <c r="B9" i="1"/>
  <c r="C14" i="1"/>
  <c r="C12" i="1"/>
  <c r="C10" i="1"/>
  <c r="C8" i="1"/>
  <c r="B14" i="1"/>
  <c r="B12" i="1"/>
  <c r="B10" i="1"/>
  <c r="C9" i="1"/>
</calcChain>
</file>

<file path=xl/sharedStrings.xml><?xml version="1.0" encoding="utf-8"?>
<sst xmlns="http://schemas.openxmlformats.org/spreadsheetml/2006/main" count="91" uniqueCount="80">
  <si>
    <t>Issuer:</t>
  </si>
  <si>
    <t>Bonitron D.A.C.</t>
  </si>
  <si>
    <t>Borrower:</t>
  </si>
  <si>
    <t>Eurotorg LLC</t>
  </si>
  <si>
    <t>Issue Structure:</t>
  </si>
  <si>
    <t>Loan Participation Note</t>
  </si>
  <si>
    <t>Issue Size:</t>
  </si>
  <si>
    <t>Settlement/Issue Date:</t>
  </si>
  <si>
    <t>Final Maturity Date:</t>
  </si>
  <si>
    <t>Coupon:</t>
  </si>
  <si>
    <t>Interest Payment Dates:</t>
  </si>
  <si>
    <t>Amortization:</t>
  </si>
  <si>
    <t>Ratings:</t>
  </si>
  <si>
    <t>Listing:</t>
  </si>
  <si>
    <t>Distribution:</t>
  </si>
  <si>
    <t>Rule 144A / Regulation S</t>
  </si>
  <si>
    <t>Security Codes:</t>
  </si>
  <si>
    <t>Trustee:</t>
  </si>
  <si>
    <t>BNY Mellon Corporate Trustee Services Limited</t>
  </si>
  <si>
    <t>The Bank of New York Mellon, London Branch</t>
  </si>
  <si>
    <t>Registrar and Transfer Agent:</t>
  </si>
  <si>
    <t>The Bank of New York Mellon, SA/NV, Luxembourg Branch</t>
  </si>
  <si>
    <t xml:space="preserve">Regulation S </t>
  </si>
  <si>
    <t xml:space="preserve">Rule 144A </t>
  </si>
  <si>
    <t>Standard &amp; Poor’s: "В-"</t>
  </si>
  <si>
    <t>Эмитент:</t>
  </si>
  <si>
    <t>Заемщик:</t>
  </si>
  <si>
    <t>Структура выпуска:</t>
  </si>
  <si>
    <t>Размер выпуска:</t>
  </si>
  <si>
    <t>Дата размещения:</t>
  </si>
  <si>
    <t>Срок погашения:</t>
  </si>
  <si>
    <t>Ставка купона:</t>
  </si>
  <si>
    <t>Выплата купонного дохода:</t>
  </si>
  <si>
    <t>Листинг:</t>
  </si>
  <si>
    <t>Тип размещения:</t>
  </si>
  <si>
    <t>Трасти:</t>
  </si>
  <si>
    <t>The Bank of New York Mellon, Лондон</t>
  </si>
  <si>
    <t>Регистратор и трансфертный агент:</t>
  </si>
  <si>
    <t>The Bank of New York Mellon, SA/NV, Люксембург</t>
  </si>
  <si>
    <t>Рейтинги:</t>
  </si>
  <si>
    <t>График погашения:</t>
  </si>
  <si>
    <t>Описание</t>
  </si>
  <si>
    <t>Description</t>
  </si>
  <si>
    <t>Issue metric</t>
  </si>
  <si>
    <r>
      <t>Проспект эмиссии доступен</t>
    </r>
    <r>
      <rPr>
        <sz val="11"/>
        <color rgb="FF000000"/>
        <rFont val="Calibri"/>
        <family val="2"/>
        <charset val="204"/>
        <scheme val="minor"/>
      </rPr>
      <t xml:space="preserve"> </t>
    </r>
    <r>
      <rPr>
        <u/>
        <sz val="11"/>
        <color rgb="FF000000"/>
        <rFont val="Calibri"/>
        <family val="2"/>
        <charset val="204"/>
        <scheme val="minor"/>
      </rPr>
      <t>по ссылке ниже.</t>
    </r>
  </si>
  <si>
    <r>
      <t xml:space="preserve">Listing Particulars are available </t>
    </r>
    <r>
      <rPr>
        <u/>
        <sz val="11"/>
        <color rgb="FF000000"/>
        <rFont val="Calibri"/>
        <family val="2"/>
        <charset val="204"/>
        <scheme val="minor"/>
      </rPr>
      <t>on the link below.</t>
    </r>
  </si>
  <si>
    <t>Параметр выпуска</t>
  </si>
  <si>
    <t>ООО «Евроторг»</t>
  </si>
  <si>
    <t>Standard &amp; Poor’s: «В-»</t>
  </si>
  <si>
    <t>ЕВРОБОЛИГАЦИИ. СРОК ПОГАШЕНИЯ: 2025. СТАВКА КУПОНА: 9,00%</t>
  </si>
  <si>
    <t xml:space="preserve">300 000 000 USD </t>
  </si>
  <si>
    <t>USD 300,000,000 9.000% Loan Participation Notes due 2025</t>
  </si>
  <si>
    <t>USD 300,000,000</t>
  </si>
  <si>
    <t>22 October 2020</t>
  </si>
  <si>
    <t>22 October 2025</t>
  </si>
  <si>
    <t>22 октября 2020</t>
  </si>
  <si>
    <t>25 октября 2025</t>
  </si>
  <si>
    <t>9.000%</t>
  </si>
  <si>
    <t>1 раз в полгода 
22 апреля и 22 октября ежегодно, начиная с 22 апреля 2021</t>
  </si>
  <si>
    <t>Semi-annually in arrears on 22 April and 22 October of each year commencing 22 April 2021</t>
  </si>
  <si>
    <t>Единовременное погашение</t>
  </si>
  <si>
    <t>Bullet repayment</t>
  </si>
  <si>
    <t>Fitch: «В»</t>
  </si>
  <si>
    <t>Fitch: "В"</t>
  </si>
  <si>
    <t xml:space="preserve">  Common Code: 224334443 </t>
  </si>
  <si>
    <t xml:space="preserve">  Common Code: 224334443</t>
  </si>
  <si>
    <t xml:space="preserve">  ISIN: XS2243344434</t>
  </si>
  <si>
    <t xml:space="preserve">  Common Code: 224473478</t>
  </si>
  <si>
    <t xml:space="preserve">  ISIN: US09821LAB71</t>
  </si>
  <si>
    <t xml:space="preserve">  CUSIP: 09821LAB7</t>
  </si>
  <si>
    <t>J.P. Morgan Securities plc и Renaissance Capital (Cyprus)
Limited</t>
  </si>
  <si>
    <t>J.P. Morgan Securities plc and Renaissance Capital (Cyprus)
Limited</t>
  </si>
  <si>
    <t>https://www.ise.ie/debt_documents/ListingParticulars_c893a0d4-e458-4d74-8e9f-298281365a82.PDF</t>
  </si>
  <si>
    <t>Irish Stock Exchange (Euronext Dublin) Global Exchange Market</t>
  </si>
  <si>
    <t xml:space="preserve">Коды ценной бумаги:
</t>
  </si>
  <si>
    <t>Совместные лид-менеджеры и букраннеры:</t>
  </si>
  <si>
    <t>Joint Lead Managers and Joint Bookrunners:</t>
  </si>
  <si>
    <t>Основной платежный агент:</t>
  </si>
  <si>
    <t>Principal Paying Agent:</t>
  </si>
  <si>
    <t>Language: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</si>
</sst>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-* #,##0.00_р_._-;\-* #,##0.00_р_._-;_-* &quot;-&quot;??_р_.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2"/>
      <color rgb="FF74B23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D8386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 style="thin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 style="double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/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 indent="5" readingOrder="1"/>
    </xf>
    <xf numFmtId="0" fontId="7" fillId="0" borderId="0" xfId="0" applyFont="1" applyFill="1" applyAlignment="1">
      <alignment horizontal="left"/>
    </xf>
    <xf numFmtId="0" fontId="6" fillId="0" borderId="0" xfId="0" applyFont="1" applyAlignment="1">
      <alignment horizontal="left" vertical="top" indent="5" readingOrder="1"/>
    </xf>
    <xf numFmtId="0" fontId="6" fillId="0" borderId="0" xfId="0" applyFont="1" applyAlignment="1">
      <alignment horizontal="left" vertical="top" indent="10" readingOrder="1"/>
    </xf>
    <xf numFmtId="0" fontId="9" fillId="0" borderId="3" xfId="0" applyFont="1" applyFill="1" applyBorder="1" applyAlignment="1">
      <alignment horizontal="center"/>
    </xf>
    <xf numFmtId="0" fontId="1" fillId="0" borderId="0" xfId="0" applyFont="1"/>
    <xf numFmtId="0" fontId="11" fillId="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4" fontId="3" fillId="0" borderId="0" xfId="1" applyNumberFormat="1" applyFont="1" applyFill="1" applyBorder="1"/>
    <xf numFmtId="2" fontId="3" fillId="0" borderId="0" xfId="2" applyNumberFormat="1" applyFont="1" applyFill="1" applyBorder="1"/>
    <xf numFmtId="3" fontId="3" fillId="0" borderId="0" xfId="0" applyNumberFormat="1" applyFont="1" applyFill="1" applyBorder="1"/>
    <xf numFmtId="166" fontId="3" fillId="0" borderId="0" xfId="2" applyNumberFormat="1" applyFont="1" applyFill="1" applyBorder="1"/>
    <xf numFmtId="164" fontId="5" fillId="0" borderId="0" xfId="1" applyNumberFormat="1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8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right"/>
    </xf>
    <xf numFmtId="0" fontId="3" fillId="0" borderId="0" xfId="0" applyFont="1" applyBorder="1"/>
    <xf numFmtId="0" fontId="11" fillId="0" borderId="4" xfId="0" applyFont="1" applyBorder="1" applyAlignment="1">
      <alignment horizontal="left"/>
    </xf>
    <xf numFmtId="0" fontId="0" fillId="0" borderId="0" xfId="0" applyBorder="1"/>
    <xf numFmtId="0" fontId="0" fillId="0" borderId="4" xfId="0" applyBorder="1"/>
    <xf numFmtId="0" fontId="12" fillId="0" borderId="0" xfId="0" applyFont="1"/>
    <xf numFmtId="0" fontId="10" fillId="0" borderId="0" xfId="0" applyFont="1" applyFill="1" applyAlignment="1">
      <alignment vertical="center"/>
    </xf>
    <xf numFmtId="0" fontId="4" fillId="0" borderId="0" xfId="0" applyFont="1" applyBorder="1"/>
    <xf numFmtId="0" fontId="4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/>
    <xf numFmtId="0" fontId="9" fillId="0" borderId="1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8" fillId="0" borderId="0" xfId="6" applyFont="1" applyAlignment="1">
      <alignment horizontal="left"/>
    </xf>
    <xf numFmtId="0" fontId="9" fillId="0" borderId="9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0" fontId="4" fillId="0" borderId="7" xfId="1" applyNumberFormat="1" applyFont="1" applyBorder="1" applyAlignment="1">
      <alignment horizontal="left" vertical="center" wrapText="1"/>
    </xf>
    <xf numFmtId="10" fontId="4" fillId="0" borderId="6" xfId="1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7">
    <cellStyle name="Гиперссылка" xfId="6" builtinId="8"/>
    <cellStyle name="Обычный" xfId="0" builtinId="0"/>
    <cellStyle name="Обычный 2 2" xfId="3" xr:uid="{00000000-0005-0000-0000-000002000000}"/>
    <cellStyle name="Процентный" xfId="1" builtinId="5"/>
    <cellStyle name="Процентный 2 2" xfId="4" xr:uid="{00000000-0005-0000-0000-000004000000}"/>
    <cellStyle name="Процентный 3" xfId="5" xr:uid="{00000000-0005-0000-0000-000005000000}"/>
    <cellStyle name="Финансовый 2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1181100</xdr:colOff>
      <xdr:row>2</xdr:row>
      <xdr:rowOff>76051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0"/>
          <a:ext cx="1181100" cy="447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se.ie/debt_documents/ListingParticulars_c893a0d4-e458-4d74-8e9f-298281365a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J33"/>
  <sheetViews>
    <sheetView showGridLines="0" tabSelected="1" zoomScaleNormal="100" workbookViewId="0">
      <pane ySplit="6" topLeftCell="A7" activePane="bottomLeft" state="frozen"/>
      <selection activeCell="B17" sqref="B17"/>
      <selection pane="bottomLeft"/>
    </sheetView>
  </sheetViews>
  <sheetFormatPr defaultColWidth="9.1328125" defaultRowHeight="13.15" x14ac:dyDescent="0.4"/>
  <cols>
    <col min="1" max="1" width="6" style="1" customWidth="1"/>
    <col min="2" max="2" width="52" style="2" customWidth="1"/>
    <col min="3" max="3" width="25.86328125" style="2" customWidth="1"/>
    <col min="4" max="4" width="28.33203125" style="1" customWidth="1"/>
    <col min="5" max="7" width="11" style="1" bestFit="1" customWidth="1"/>
    <col min="8" max="8" width="9.86328125" style="1" bestFit="1" customWidth="1"/>
    <col min="9" max="9" width="9.86328125" style="1" customWidth="1"/>
    <col min="10" max="10" width="6.6640625" style="1" customWidth="1"/>
    <col min="11" max="20" width="9.1328125" style="1"/>
    <col min="21" max="21" width="6.6640625" style="1" customWidth="1"/>
    <col min="22" max="16384" width="9.1328125" style="1"/>
  </cols>
  <sheetData>
    <row r="1" spans="1:10" ht="14" customHeight="1" x14ac:dyDescent="0.4">
      <c r="B1" s="30"/>
      <c r="C1" s="30"/>
      <c r="D1" s="30"/>
      <c r="E1" s="30"/>
      <c r="F1" s="30"/>
      <c r="G1" s="30"/>
      <c r="H1" s="30"/>
    </row>
    <row r="2" spans="1:10" ht="15.75" customHeight="1" x14ac:dyDescent="0.4">
      <c r="B2" s="48" t="str">
        <f>IF(LanguagePage!$B$5=1,LanguagePage!$B$2,LanguagePage!$B$3)</f>
        <v>USD 300,000,000 9.000% Loan Participation Notes due 2025</v>
      </c>
      <c r="C2" s="48"/>
      <c r="D2" s="48"/>
      <c r="E2" s="30"/>
      <c r="F2" s="30"/>
      <c r="G2" s="30"/>
      <c r="H2" s="30"/>
    </row>
    <row r="3" spans="1:10" x14ac:dyDescent="0.4">
      <c r="E3" s="25"/>
      <c r="F3" s="25"/>
    </row>
    <row r="4" spans="1:10" x14ac:dyDescent="0.4">
      <c r="B4" s="10" t="s">
        <v>79</v>
      </c>
      <c r="E4" s="25"/>
      <c r="F4" s="25"/>
    </row>
    <row r="5" spans="1:10" ht="11.25" customHeight="1" x14ac:dyDescent="0.4">
      <c r="E5" s="25"/>
      <c r="F5" s="25"/>
    </row>
    <row r="6" spans="1:10" x14ac:dyDescent="0.4">
      <c r="B6" s="23" t="str">
        <f>CHOOSE(LanguagePage!$B$5,LanguagePage!$B10,LanguagePage!$E10)</f>
        <v>Issue metric</v>
      </c>
      <c r="C6" s="23" t="str">
        <f>CHOOSE(LanguagePage!$B$5,LanguagePage!$C10,LanguagePage!$F10)</f>
        <v>Description</v>
      </c>
      <c r="D6" s="24"/>
      <c r="E6" s="15"/>
      <c r="F6" s="15"/>
      <c r="G6" s="15"/>
      <c r="H6" s="15"/>
      <c r="I6" s="13"/>
    </row>
    <row r="7" spans="1:10" x14ac:dyDescent="0.4">
      <c r="A7" s="6"/>
      <c r="B7" s="36" t="str">
        <f>CHOOSE(LanguagePage!$B$5,LanguagePage!B11,LanguagePage!E11)</f>
        <v>Issuer:</v>
      </c>
      <c r="C7" s="49" t="str">
        <f>CHOOSE(LanguagePage!$B$5,LanguagePage!$C11,LanguagePage!$F11)</f>
        <v>Bonitron D.A.C.</v>
      </c>
      <c r="D7" s="50"/>
      <c r="E7" s="14"/>
      <c r="F7" s="14"/>
      <c r="G7" s="14"/>
      <c r="H7" s="14"/>
      <c r="I7" s="14"/>
      <c r="J7" s="2"/>
    </row>
    <row r="8" spans="1:10" x14ac:dyDescent="0.4">
      <c r="A8" s="6"/>
      <c r="B8" s="36" t="str">
        <f>CHOOSE(LanguagePage!$B$5,LanguagePage!$B12,LanguagePage!$E12)</f>
        <v>Borrower:</v>
      </c>
      <c r="C8" s="49" t="str">
        <f>CHOOSE(LanguagePage!$B$5,LanguagePage!$C12,LanguagePage!$F12)</f>
        <v>Eurotorg LLC</v>
      </c>
      <c r="D8" s="50"/>
      <c r="E8" s="14"/>
      <c r="F8" s="14"/>
      <c r="G8" s="14"/>
      <c r="H8" s="14"/>
      <c r="I8" s="14"/>
      <c r="J8" s="2"/>
    </row>
    <row r="9" spans="1:10" x14ac:dyDescent="0.4">
      <c r="A9" s="6"/>
      <c r="B9" s="36" t="str">
        <f>CHOOSE(LanguagePage!$B$5,LanguagePage!$B13,LanguagePage!$E13)</f>
        <v>Issue Structure:</v>
      </c>
      <c r="C9" s="49" t="str">
        <f>CHOOSE(LanguagePage!$B$5,LanguagePage!$C13,LanguagePage!$F13)</f>
        <v>Loan Participation Note</v>
      </c>
      <c r="D9" s="50"/>
      <c r="E9" s="14"/>
      <c r="F9" s="14"/>
      <c r="G9" s="14"/>
      <c r="H9" s="14"/>
      <c r="I9" s="14"/>
      <c r="J9" s="2"/>
    </row>
    <row r="10" spans="1:10" x14ac:dyDescent="0.4">
      <c r="A10" s="6"/>
      <c r="B10" s="36" t="str">
        <f>CHOOSE(LanguagePage!$B$5,LanguagePage!$B14,LanguagePage!$E14)</f>
        <v>Issue Size:</v>
      </c>
      <c r="C10" s="49" t="str">
        <f>CHOOSE(LanguagePage!$B$5,LanguagePage!$C14,LanguagePage!$F14)</f>
        <v>USD 300,000,000</v>
      </c>
      <c r="D10" s="50"/>
      <c r="E10" s="16"/>
      <c r="F10" s="16"/>
      <c r="G10" s="16"/>
      <c r="H10" s="16"/>
      <c r="I10" s="16"/>
      <c r="J10" s="2"/>
    </row>
    <row r="11" spans="1:10" x14ac:dyDescent="0.4">
      <c r="A11" s="6"/>
      <c r="B11" s="36" t="str">
        <f>CHOOSE(LanguagePage!$B$5,LanguagePage!$B15,LanguagePage!$E15)</f>
        <v>Settlement/Issue Date:</v>
      </c>
      <c r="C11" s="49" t="str">
        <f>CHOOSE(LanguagePage!$B$5,LanguagePage!$C15,LanguagePage!$F15)</f>
        <v>22 October 2020</v>
      </c>
      <c r="D11" s="50"/>
      <c r="E11" s="16"/>
      <c r="F11" s="16"/>
      <c r="G11" s="16"/>
      <c r="H11" s="16"/>
      <c r="I11" s="16"/>
      <c r="J11" s="2"/>
    </row>
    <row r="12" spans="1:10" x14ac:dyDescent="0.4">
      <c r="A12" s="6"/>
      <c r="B12" s="36" t="str">
        <f>CHOOSE(LanguagePage!$B$5,LanguagePage!$B16,LanguagePage!$E16)</f>
        <v>Final Maturity Date:</v>
      </c>
      <c r="C12" s="49" t="str">
        <f>CHOOSE(LanguagePage!$B$5,LanguagePage!$C16,LanguagePage!$F16)</f>
        <v>22 October 2025</v>
      </c>
      <c r="D12" s="50"/>
      <c r="E12" s="17"/>
      <c r="F12" s="17"/>
      <c r="G12" s="17"/>
      <c r="H12" s="17"/>
      <c r="I12" s="17"/>
      <c r="J12" s="2"/>
    </row>
    <row r="13" spans="1:10" x14ac:dyDescent="0.4">
      <c r="A13" s="6"/>
      <c r="B13" s="36" t="str">
        <f>CHOOSE(LanguagePage!$B$5,LanguagePage!$B17,LanguagePage!$E17)</f>
        <v>Coupon:</v>
      </c>
      <c r="C13" s="51" t="str">
        <f>CHOOSE(LanguagePage!$B$5,LanguagePage!$C17,LanguagePage!$F17)</f>
        <v>9.000%</v>
      </c>
      <c r="D13" s="52"/>
      <c r="E13" s="17"/>
      <c r="F13" s="17"/>
      <c r="G13" s="17"/>
      <c r="H13" s="17"/>
      <c r="I13" s="17"/>
      <c r="J13" s="2"/>
    </row>
    <row r="14" spans="1:10" ht="27" customHeight="1" x14ac:dyDescent="0.4">
      <c r="A14" s="6"/>
      <c r="B14" s="36" t="str">
        <f>CHOOSE(LanguagePage!$B$5,LanguagePage!$B18,LanguagePage!$E18)</f>
        <v>Interest Payment Dates:</v>
      </c>
      <c r="C14" s="49" t="str">
        <f>CHOOSE(LanguagePage!$B$5,LanguagePage!$C18,LanguagePage!$F18)</f>
        <v>Semi-annually in arrears on 22 April and 22 October of each year commencing 22 April 2021</v>
      </c>
      <c r="D14" s="50"/>
      <c r="E14" s="16"/>
      <c r="F14" s="16"/>
      <c r="G14" s="16"/>
      <c r="H14" s="16"/>
      <c r="I14" s="16"/>
      <c r="J14" s="2"/>
    </row>
    <row r="15" spans="1:10" x14ac:dyDescent="0.4">
      <c r="A15" s="6"/>
      <c r="B15" s="45" t="str">
        <f>CHOOSE(LanguagePage!$B$5,LanguagePage!B19,LanguagePage!E19)</f>
        <v>Amortization:</v>
      </c>
      <c r="C15" s="37" t="str">
        <f>CHOOSE(LanguagePage!$B$5,LanguagePage!$C19,LanguagePage!$F19)</f>
        <v>Bullet repayment</v>
      </c>
      <c r="D15" s="37"/>
      <c r="E15" s="16"/>
      <c r="F15" s="16"/>
      <c r="G15" s="16"/>
      <c r="H15" s="16"/>
      <c r="I15" s="16"/>
      <c r="J15" s="2"/>
    </row>
    <row r="16" spans="1:10" x14ac:dyDescent="0.4">
      <c r="A16" s="6"/>
      <c r="B16" s="54" t="str">
        <f>CHOOSE(LanguagePage!$B$5,LanguagePage!B20,LanguagePage!E20)</f>
        <v>Ratings:</v>
      </c>
      <c r="C16" s="37" t="str">
        <f>CHOOSE(LanguagePage!$B$5,LanguagePage!$C20,LanguagePage!$F20)</f>
        <v>Fitch: "В"</v>
      </c>
      <c r="D16" s="39"/>
      <c r="E16" s="18"/>
      <c r="F16" s="18"/>
      <c r="G16" s="18"/>
      <c r="H16" s="18"/>
      <c r="I16" s="18"/>
      <c r="J16" s="2"/>
    </row>
    <row r="17" spans="1:10" x14ac:dyDescent="0.4">
      <c r="A17" s="6"/>
      <c r="B17" s="54"/>
      <c r="C17" s="38" t="str">
        <f>CHOOSE(LanguagePage!$B$5,LanguagePage!$C21,LanguagePage!$F21)</f>
        <v>Standard &amp; Poor’s: "В-"</v>
      </c>
      <c r="D17" s="40"/>
      <c r="E17" s="16"/>
      <c r="F17" s="16"/>
      <c r="G17" s="16"/>
      <c r="H17" s="16"/>
      <c r="I17" s="16"/>
      <c r="J17" s="2"/>
    </row>
    <row r="18" spans="1:10" x14ac:dyDescent="0.4">
      <c r="A18" s="6"/>
      <c r="B18" s="36" t="str">
        <f>CHOOSE(LanguagePage!$B$5,LanguagePage!$B22,LanguagePage!$E22)</f>
        <v>Listing:</v>
      </c>
      <c r="C18" s="49" t="str">
        <f>CHOOSE(LanguagePage!$B$5,LanguagePage!$C22,LanguagePage!$F22)</f>
        <v>Irish Stock Exchange (Euronext Dublin) Global Exchange Market</v>
      </c>
      <c r="D18" s="50"/>
      <c r="E18" s="19"/>
      <c r="F18" s="19"/>
      <c r="G18" s="19"/>
      <c r="H18" s="19"/>
      <c r="I18" s="19"/>
      <c r="J18" s="5"/>
    </row>
    <row r="19" spans="1:10" x14ac:dyDescent="0.4">
      <c r="A19" s="6"/>
      <c r="B19" s="36" t="str">
        <f>CHOOSE(LanguagePage!$B$5,LanguagePage!$B23,LanguagePage!$E23)</f>
        <v>Distribution:</v>
      </c>
      <c r="C19" s="49" t="str">
        <f>CHOOSE(LanguagePage!$B$5,LanguagePage!$C23,LanguagePage!$F23)</f>
        <v>Rule 144A / Regulation S</v>
      </c>
      <c r="D19" s="50"/>
      <c r="E19" s="20"/>
      <c r="F19" s="20"/>
      <c r="G19" s="20"/>
      <c r="H19" s="20"/>
      <c r="I19" s="20"/>
      <c r="J19" s="5"/>
    </row>
    <row r="20" spans="1:10" x14ac:dyDescent="0.4">
      <c r="A20" s="8"/>
      <c r="B20" s="54" t="str">
        <f>CHOOSE(LanguagePage!$B$5,LanguagePage!$B24,LanguagePage!$E24)</f>
        <v>Security Codes:</v>
      </c>
      <c r="C20" s="37" t="str">
        <f>CHOOSE(LanguagePage!$B$5,LanguagePage!$C24,LanguagePage!$F24)</f>
        <v xml:space="preserve">Regulation S </v>
      </c>
      <c r="D20" s="39"/>
      <c r="E20" s="21"/>
      <c r="F20" s="21"/>
      <c r="G20" s="21"/>
      <c r="H20" s="21"/>
      <c r="I20" s="21"/>
      <c r="J20" s="5"/>
    </row>
    <row r="21" spans="1:10" x14ac:dyDescent="0.4">
      <c r="A21" s="9"/>
      <c r="B21" s="54"/>
      <c r="C21" s="32" t="str">
        <f>CHOOSE(LanguagePage!$B$5,LanguagePage!$C25,LanguagePage!$F25)</f>
        <v xml:space="preserve">  Common Code: 224334443</v>
      </c>
      <c r="D21" s="34"/>
      <c r="E21" s="21"/>
      <c r="F21" s="21"/>
      <c r="G21" s="21"/>
      <c r="H21" s="21"/>
      <c r="I21" s="21"/>
      <c r="J21" s="7"/>
    </row>
    <row r="22" spans="1:10" x14ac:dyDescent="0.4">
      <c r="A22" s="8"/>
      <c r="B22" s="54"/>
      <c r="C22" s="32" t="str">
        <f>CHOOSE(LanguagePage!$B$5,LanguagePage!$C26,LanguagePage!$F26)</f>
        <v xml:space="preserve">  ISIN: XS2243344434</v>
      </c>
      <c r="D22" s="34"/>
      <c r="E22" s="21"/>
      <c r="F22" s="21"/>
      <c r="G22" s="21"/>
      <c r="H22" s="21"/>
      <c r="I22" s="21"/>
      <c r="J22" s="5"/>
    </row>
    <row r="23" spans="1:10" s="3" customFormat="1" x14ac:dyDescent="0.4">
      <c r="B23" s="54"/>
      <c r="C23" s="32" t="str">
        <f>CHOOSE(LanguagePage!$B$5,LanguagePage!$C27,LanguagePage!$F27)</f>
        <v xml:space="preserve">Rule 144A </v>
      </c>
      <c r="D23" s="34"/>
      <c r="E23" s="22"/>
      <c r="F23" s="22"/>
      <c r="G23" s="22"/>
      <c r="H23" s="22"/>
      <c r="I23" s="22"/>
    </row>
    <row r="24" spans="1:10" s="3" customFormat="1" x14ac:dyDescent="0.4">
      <c r="B24" s="54"/>
      <c r="C24" s="32" t="str">
        <f>CHOOSE(LanguagePage!$B$5,LanguagePage!$C28,LanguagePage!$F28)</f>
        <v xml:space="preserve">  Common Code: 224473478</v>
      </c>
      <c r="D24" s="34"/>
      <c r="E24" s="22"/>
      <c r="F24" s="22"/>
      <c r="G24" s="22"/>
      <c r="H24" s="22"/>
      <c r="I24" s="22"/>
    </row>
    <row r="25" spans="1:10" s="3" customFormat="1" x14ac:dyDescent="0.4">
      <c r="B25" s="54"/>
      <c r="C25" s="32" t="str">
        <f>CHOOSE(LanguagePage!$B$5,LanguagePage!$C29,LanguagePage!$F29)</f>
        <v xml:space="preserve">  ISIN: US09821LAB71</v>
      </c>
      <c r="D25" s="34"/>
      <c r="E25" s="4"/>
    </row>
    <row r="26" spans="1:10" s="3" customFormat="1" x14ac:dyDescent="0.4">
      <c r="B26" s="54"/>
      <c r="C26" s="38" t="str">
        <f>CHOOSE(LanguagePage!$B$5,LanguagePage!$C30,LanguagePage!$F30)</f>
        <v xml:space="preserve">  CUSIP: 09821LAB7</v>
      </c>
      <c r="D26" s="40"/>
      <c r="E26" s="4"/>
    </row>
    <row r="27" spans="1:10" s="3" customFormat="1" x14ac:dyDescent="0.4">
      <c r="B27" s="36" t="str">
        <f>CHOOSE(LanguagePage!$B$5,LanguagePage!$B31,LanguagePage!$E31)</f>
        <v>Joint Lead Managers and Joint Bookrunners:</v>
      </c>
      <c r="C27" s="49" t="str">
        <f>CHOOSE(LanguagePage!$B$5,LanguagePage!$C31,LanguagePage!$F31)</f>
        <v>J.P. Morgan Securities plc and Renaissance Capital (Cyprus)
Limited</v>
      </c>
      <c r="D27" s="50"/>
      <c r="E27" s="4"/>
    </row>
    <row r="28" spans="1:10" s="3" customFormat="1" x14ac:dyDescent="0.4">
      <c r="B28" s="36" t="str">
        <f>CHOOSE(LanguagePage!$B$5,LanguagePage!$B32,LanguagePage!$E32)</f>
        <v>Trustee:</v>
      </c>
      <c r="C28" s="49" t="str">
        <f>CHOOSE(LanguagePage!$B$5,LanguagePage!$C32,LanguagePage!$F32)</f>
        <v>BNY Mellon Corporate Trustee Services Limited</v>
      </c>
      <c r="D28" s="50"/>
      <c r="E28" s="4"/>
    </row>
    <row r="29" spans="1:10" s="3" customFormat="1" x14ac:dyDescent="0.4">
      <c r="B29" s="36" t="str">
        <f>CHOOSE(LanguagePage!$B$5,LanguagePage!$B33,LanguagePage!$E33)</f>
        <v>Principal Paying Agent:</v>
      </c>
      <c r="C29" s="49" t="str">
        <f>CHOOSE(LanguagePage!$B$5,LanguagePage!$C33,LanguagePage!$F33)</f>
        <v>The Bank of New York Mellon, London Branch</v>
      </c>
      <c r="D29" s="50"/>
      <c r="E29" s="4"/>
    </row>
    <row r="30" spans="1:10" s="3" customFormat="1" ht="13.15" customHeight="1" thickBot="1" x14ac:dyDescent="0.45">
      <c r="B30" s="47" t="str">
        <f>CHOOSE(LanguagePage!$B$5,LanguagePage!$B34,LanguagePage!$E34)</f>
        <v>Registrar and Transfer Agent:</v>
      </c>
      <c r="C30" s="53" t="str">
        <f>CHOOSE(LanguagePage!$B$5,LanguagePage!$C34,LanguagePage!$F34)</f>
        <v>The Bank of New York Mellon, SA/NV, Luxembourg Branch</v>
      </c>
      <c r="D30" s="53"/>
      <c r="E30" s="4"/>
    </row>
    <row r="31" spans="1:10" ht="13.5" thickTop="1" x14ac:dyDescent="0.4">
      <c r="D31" s="35"/>
      <c r="E31" s="25"/>
    </row>
    <row r="32" spans="1:10" x14ac:dyDescent="0.4">
      <c r="B32" s="2" t="str">
        <f>IF(LanguagePage!$B$5=1,LanguagePage!$B$7,LanguagePage!$B$8)</f>
        <v>Listing Particulars are available on the link below.</v>
      </c>
      <c r="D32" s="35"/>
      <c r="E32" s="25"/>
    </row>
    <row r="33" spans="2:4" x14ac:dyDescent="0.4">
      <c r="B33" s="46" t="s">
        <v>72</v>
      </c>
      <c r="D33" s="35"/>
    </row>
  </sheetData>
  <mergeCells count="17">
    <mergeCell ref="C27:D27"/>
    <mergeCell ref="C28:D28"/>
    <mergeCell ref="C29:D29"/>
    <mergeCell ref="C30:D30"/>
    <mergeCell ref="B16:B17"/>
    <mergeCell ref="C18:D18"/>
    <mergeCell ref="C19:D19"/>
    <mergeCell ref="B20:B26"/>
    <mergeCell ref="B2:D2"/>
    <mergeCell ref="C11:D11"/>
    <mergeCell ref="C12:D12"/>
    <mergeCell ref="C13:D13"/>
    <mergeCell ref="C14:D14"/>
    <mergeCell ref="C7:D7"/>
    <mergeCell ref="C8:D8"/>
    <mergeCell ref="C9:D9"/>
    <mergeCell ref="C10:D10"/>
  </mergeCells>
  <dataValidations count="1">
    <dataValidation type="list" allowBlank="1" showInputMessage="1" showErrorMessage="1" sqref="B4" xr:uid="{00000000-0002-0000-0000-000000000000}">
      <formula1>"Выбор языка: РУССКИЙ,Language: ENGLISH"</formula1>
    </dataValidation>
  </dataValidations>
  <hyperlinks>
    <hyperlink ref="B33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2:G34"/>
  <sheetViews>
    <sheetView showGridLines="0" workbookViewId="0"/>
  </sheetViews>
  <sheetFormatPr defaultRowHeight="14.25" x14ac:dyDescent="0.45"/>
  <cols>
    <col min="2" max="2" width="41.1328125" customWidth="1"/>
    <col min="3" max="3" width="26.33203125" customWidth="1"/>
    <col min="4" max="4" width="17.1328125" customWidth="1"/>
    <col min="5" max="5" width="26.6640625" customWidth="1"/>
    <col min="6" max="6" width="24.86328125" customWidth="1"/>
    <col min="7" max="7" width="19.46484375" customWidth="1"/>
  </cols>
  <sheetData>
    <row r="2" spans="2:7" x14ac:dyDescent="0.45">
      <c r="B2" s="11" t="s">
        <v>49</v>
      </c>
    </row>
    <row r="3" spans="2:7" x14ac:dyDescent="0.45">
      <c r="B3" s="11" t="s">
        <v>51</v>
      </c>
    </row>
    <row r="5" spans="2:7" x14ac:dyDescent="0.45">
      <c r="B5" s="12">
        <f>IF('Eurobonds 2025'!B4="Выбор языка: РУССКИЙ",1,2)</f>
        <v>2</v>
      </c>
    </row>
    <row r="7" spans="2:7" x14ac:dyDescent="0.45">
      <c r="B7" s="29" t="s">
        <v>44</v>
      </c>
    </row>
    <row r="8" spans="2:7" x14ac:dyDescent="0.45">
      <c r="B8" s="29" t="s">
        <v>45</v>
      </c>
    </row>
    <row r="10" spans="2:7" s="27" customFormat="1" x14ac:dyDescent="0.45">
      <c r="B10" s="26" t="s">
        <v>46</v>
      </c>
      <c r="C10" s="26" t="s">
        <v>41</v>
      </c>
      <c r="D10" s="26"/>
      <c r="E10" s="26" t="s">
        <v>43</v>
      </c>
      <c r="F10" s="26" t="s">
        <v>42</v>
      </c>
      <c r="G10" s="28"/>
    </row>
    <row r="11" spans="2:7" s="31" customFormat="1" ht="13.15" x14ac:dyDescent="0.4">
      <c r="B11" s="42" t="s">
        <v>25</v>
      </c>
      <c r="C11" s="55" t="s">
        <v>1</v>
      </c>
      <c r="D11" s="55"/>
      <c r="E11" s="42" t="s">
        <v>0</v>
      </c>
      <c r="F11" s="55" t="s">
        <v>1</v>
      </c>
      <c r="G11" s="55"/>
    </row>
    <row r="12" spans="2:7" s="31" customFormat="1" ht="13.15" x14ac:dyDescent="0.4">
      <c r="B12" s="42" t="s">
        <v>26</v>
      </c>
      <c r="C12" s="55" t="s">
        <v>47</v>
      </c>
      <c r="D12" s="55"/>
      <c r="E12" s="42" t="s">
        <v>2</v>
      </c>
      <c r="F12" s="55" t="s">
        <v>3</v>
      </c>
      <c r="G12" s="55"/>
    </row>
    <row r="13" spans="2:7" s="31" customFormat="1" ht="13.15" x14ac:dyDescent="0.4">
      <c r="B13" s="42" t="s">
        <v>27</v>
      </c>
      <c r="C13" s="55" t="s">
        <v>5</v>
      </c>
      <c r="D13" s="55"/>
      <c r="E13" s="42" t="s">
        <v>4</v>
      </c>
      <c r="F13" s="55" t="s">
        <v>5</v>
      </c>
      <c r="G13" s="55"/>
    </row>
    <row r="14" spans="2:7" s="31" customFormat="1" ht="13.15" x14ac:dyDescent="0.4">
      <c r="B14" s="42" t="s">
        <v>28</v>
      </c>
      <c r="C14" s="55" t="s">
        <v>50</v>
      </c>
      <c r="D14" s="55"/>
      <c r="E14" s="42" t="s">
        <v>6</v>
      </c>
      <c r="F14" s="55" t="s">
        <v>52</v>
      </c>
      <c r="G14" s="55"/>
    </row>
    <row r="15" spans="2:7" s="31" customFormat="1" ht="13.15" x14ac:dyDescent="0.4">
      <c r="B15" s="42" t="s">
        <v>29</v>
      </c>
      <c r="C15" s="55" t="s">
        <v>55</v>
      </c>
      <c r="D15" s="55"/>
      <c r="E15" s="42" t="s">
        <v>7</v>
      </c>
      <c r="F15" s="55" t="s">
        <v>53</v>
      </c>
      <c r="G15" s="55"/>
    </row>
    <row r="16" spans="2:7" s="31" customFormat="1" ht="13.15" x14ac:dyDescent="0.4">
      <c r="B16" s="42" t="s">
        <v>30</v>
      </c>
      <c r="C16" s="55" t="s">
        <v>56</v>
      </c>
      <c r="D16" s="55"/>
      <c r="E16" s="42" t="s">
        <v>8</v>
      </c>
      <c r="F16" s="55" t="s">
        <v>54</v>
      </c>
      <c r="G16" s="55"/>
    </row>
    <row r="17" spans="2:7" s="31" customFormat="1" ht="13.15" x14ac:dyDescent="0.4">
      <c r="B17" s="42" t="s">
        <v>31</v>
      </c>
      <c r="C17" s="57">
        <v>0.09</v>
      </c>
      <c r="D17" s="58"/>
      <c r="E17" s="42" t="s">
        <v>9</v>
      </c>
      <c r="F17" s="55" t="s">
        <v>57</v>
      </c>
      <c r="G17" s="55"/>
    </row>
    <row r="18" spans="2:7" s="31" customFormat="1" ht="44.45" customHeight="1" x14ac:dyDescent="0.4">
      <c r="B18" s="42" t="s">
        <v>32</v>
      </c>
      <c r="C18" s="58" t="s">
        <v>58</v>
      </c>
      <c r="D18" s="58"/>
      <c r="E18" s="42" t="s">
        <v>10</v>
      </c>
      <c r="F18" s="55" t="s">
        <v>59</v>
      </c>
      <c r="G18" s="55"/>
    </row>
    <row r="19" spans="2:7" s="31" customFormat="1" ht="13.15" x14ac:dyDescent="0.4">
      <c r="B19" s="44" t="s">
        <v>40</v>
      </c>
      <c r="C19" s="43" t="s">
        <v>60</v>
      </c>
      <c r="D19" s="43"/>
      <c r="E19" s="44" t="s">
        <v>11</v>
      </c>
      <c r="F19" s="32" t="s">
        <v>61</v>
      </c>
      <c r="G19" s="32"/>
    </row>
    <row r="20" spans="2:7" s="31" customFormat="1" ht="13.15" x14ac:dyDescent="0.4">
      <c r="B20" s="59" t="s">
        <v>39</v>
      </c>
      <c r="C20" s="41" t="s">
        <v>62</v>
      </c>
      <c r="D20" s="41"/>
      <c r="E20" s="59" t="s">
        <v>12</v>
      </c>
      <c r="F20" s="41" t="s">
        <v>63</v>
      </c>
      <c r="G20" s="41"/>
    </row>
    <row r="21" spans="2:7" s="31" customFormat="1" ht="13.15" x14ac:dyDescent="0.4">
      <c r="B21" s="59"/>
      <c r="C21" s="41" t="s">
        <v>48</v>
      </c>
      <c r="D21" s="41"/>
      <c r="E21" s="59"/>
      <c r="F21" s="41" t="s">
        <v>24</v>
      </c>
      <c r="G21" s="41"/>
    </row>
    <row r="22" spans="2:7" s="31" customFormat="1" ht="13.8" customHeight="1" x14ac:dyDescent="0.4">
      <c r="B22" s="42" t="s">
        <v>33</v>
      </c>
      <c r="C22" s="55" t="s">
        <v>73</v>
      </c>
      <c r="D22" s="55"/>
      <c r="E22" s="42" t="s">
        <v>13</v>
      </c>
      <c r="F22" s="55" t="s">
        <v>73</v>
      </c>
      <c r="G22" s="55"/>
    </row>
    <row r="23" spans="2:7" s="31" customFormat="1" ht="13.15" x14ac:dyDescent="0.4">
      <c r="B23" s="42" t="s">
        <v>34</v>
      </c>
      <c r="C23" s="55" t="s">
        <v>15</v>
      </c>
      <c r="D23" s="55"/>
      <c r="E23" s="42" t="s">
        <v>14</v>
      </c>
      <c r="F23" s="55" t="s">
        <v>15</v>
      </c>
      <c r="G23" s="55"/>
    </row>
    <row r="24" spans="2:7" s="31" customFormat="1" ht="13.8" customHeight="1" x14ac:dyDescent="0.4">
      <c r="B24" s="59" t="s">
        <v>74</v>
      </c>
      <c r="C24" s="41" t="s">
        <v>22</v>
      </c>
      <c r="D24" s="41"/>
      <c r="E24" s="59" t="s">
        <v>16</v>
      </c>
      <c r="F24" s="41" t="s">
        <v>22</v>
      </c>
      <c r="G24" s="41"/>
    </row>
    <row r="25" spans="2:7" s="31" customFormat="1" ht="13.15" x14ac:dyDescent="0.4">
      <c r="B25" s="59"/>
      <c r="C25" s="41" t="s">
        <v>64</v>
      </c>
      <c r="D25" s="41"/>
      <c r="E25" s="59"/>
      <c r="F25" s="41" t="s">
        <v>65</v>
      </c>
      <c r="G25" s="41"/>
    </row>
    <row r="26" spans="2:7" s="31" customFormat="1" ht="13.15" x14ac:dyDescent="0.4">
      <c r="B26" s="59"/>
      <c r="C26" s="41" t="s">
        <v>66</v>
      </c>
      <c r="D26" s="41"/>
      <c r="E26" s="59"/>
      <c r="F26" s="41" t="s">
        <v>66</v>
      </c>
      <c r="G26" s="41"/>
    </row>
    <row r="27" spans="2:7" s="31" customFormat="1" ht="13.15" x14ac:dyDescent="0.4">
      <c r="B27" s="59"/>
      <c r="C27" s="41" t="s">
        <v>23</v>
      </c>
      <c r="D27" s="41"/>
      <c r="E27" s="59"/>
      <c r="F27" s="41" t="s">
        <v>23</v>
      </c>
      <c r="G27" s="41"/>
    </row>
    <row r="28" spans="2:7" s="31" customFormat="1" ht="13.15" x14ac:dyDescent="0.4">
      <c r="B28" s="59"/>
      <c r="C28" s="41" t="s">
        <v>67</v>
      </c>
      <c r="D28" s="41"/>
      <c r="E28" s="59"/>
      <c r="F28" s="41" t="s">
        <v>67</v>
      </c>
      <c r="G28" s="41"/>
    </row>
    <row r="29" spans="2:7" s="31" customFormat="1" ht="13.15" x14ac:dyDescent="0.4">
      <c r="B29" s="59"/>
      <c r="C29" s="41" t="s">
        <v>68</v>
      </c>
      <c r="D29" s="41"/>
      <c r="E29" s="59"/>
      <c r="F29" s="41" t="s">
        <v>68</v>
      </c>
      <c r="G29" s="41"/>
    </row>
    <row r="30" spans="2:7" s="31" customFormat="1" ht="13.15" x14ac:dyDescent="0.4">
      <c r="B30" s="59"/>
      <c r="C30" s="41" t="s">
        <v>69</v>
      </c>
      <c r="D30" s="41"/>
      <c r="E30" s="59"/>
      <c r="F30" s="41" t="s">
        <v>69</v>
      </c>
      <c r="G30" s="41"/>
    </row>
    <row r="31" spans="2:7" s="31" customFormat="1" ht="26.25" x14ac:dyDescent="0.4">
      <c r="B31" s="33" t="s">
        <v>75</v>
      </c>
      <c r="C31" s="56" t="s">
        <v>70</v>
      </c>
      <c r="D31" s="56"/>
      <c r="E31" s="33" t="s">
        <v>76</v>
      </c>
      <c r="F31" s="56" t="s">
        <v>71</v>
      </c>
      <c r="G31" s="56"/>
    </row>
    <row r="32" spans="2:7" s="31" customFormat="1" ht="13.8" customHeight="1" x14ac:dyDescent="0.4">
      <c r="B32" s="42" t="s">
        <v>35</v>
      </c>
      <c r="C32" s="55" t="s">
        <v>18</v>
      </c>
      <c r="D32" s="55"/>
      <c r="E32" s="42" t="s">
        <v>17</v>
      </c>
      <c r="F32" s="55" t="s">
        <v>18</v>
      </c>
      <c r="G32" s="55"/>
    </row>
    <row r="33" spans="2:7" s="31" customFormat="1" ht="13.15" x14ac:dyDescent="0.4">
      <c r="B33" s="42" t="s">
        <v>77</v>
      </c>
      <c r="C33" s="55" t="s">
        <v>36</v>
      </c>
      <c r="D33" s="55"/>
      <c r="E33" s="42" t="s">
        <v>78</v>
      </c>
      <c r="F33" s="55" t="s">
        <v>19</v>
      </c>
      <c r="G33" s="55"/>
    </row>
    <row r="34" spans="2:7" s="31" customFormat="1" ht="13.8" customHeight="1" x14ac:dyDescent="0.4">
      <c r="B34" s="42" t="s">
        <v>37</v>
      </c>
      <c r="C34" s="55" t="s">
        <v>38</v>
      </c>
      <c r="D34" s="55"/>
      <c r="E34" s="42" t="s">
        <v>20</v>
      </c>
      <c r="F34" s="55" t="s">
        <v>21</v>
      </c>
      <c r="G34" s="55"/>
    </row>
  </sheetData>
  <mergeCells count="32">
    <mergeCell ref="C33:D33"/>
    <mergeCell ref="C34:D34"/>
    <mergeCell ref="C22:D22"/>
    <mergeCell ref="C23:D23"/>
    <mergeCell ref="B24:B30"/>
    <mergeCell ref="C31:D31"/>
    <mergeCell ref="C32:D32"/>
    <mergeCell ref="C16:D16"/>
    <mergeCell ref="C17:D17"/>
    <mergeCell ref="C18:D18"/>
    <mergeCell ref="B20:B21"/>
    <mergeCell ref="E24:E30"/>
    <mergeCell ref="E20:E21"/>
    <mergeCell ref="C11:D11"/>
    <mergeCell ref="C12:D12"/>
    <mergeCell ref="C13:D13"/>
    <mergeCell ref="C14:D14"/>
    <mergeCell ref="C15:D15"/>
    <mergeCell ref="F32:G32"/>
    <mergeCell ref="F33:G33"/>
    <mergeCell ref="F34:G34"/>
    <mergeCell ref="F16:G16"/>
    <mergeCell ref="F11:G11"/>
    <mergeCell ref="F12:G12"/>
    <mergeCell ref="F13:G13"/>
    <mergeCell ref="F14:G14"/>
    <mergeCell ref="F15:G15"/>
    <mergeCell ref="F17:G17"/>
    <mergeCell ref="F18:G18"/>
    <mergeCell ref="F22:G22"/>
    <mergeCell ref="F23:G23"/>
    <mergeCell ref="F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Eurobonds 2025</vt:lpstr>
      <vt:lpstr>LanguagePage</vt:lpstr>
      <vt:lpstr>'Eurobonds 2025'!Область_печати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Шакун</dc:creator>
  <cp:lastModifiedBy>Aleksei Shakun</cp:lastModifiedBy>
  <cp:lastPrinted>2017-12-11T09:59:29Z</cp:lastPrinted>
  <dcterms:created xsi:type="dcterms:W3CDTF">2017-11-16T10:44:03Z</dcterms:created>
  <dcterms:modified xsi:type="dcterms:W3CDTF">2020-10-28T05:34:59Z</dcterms:modified>
</cp:coreProperties>
</file>