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eksei Shakun\YandexDisk\Eurotorg\Сайт\Датапаки\ENG\"/>
    </mc:Choice>
  </mc:AlternateContent>
  <xr:revisionPtr revIDLastSave="0" documentId="13_ncr:1_{DC4C9B0A-3106-49F7-84FB-0499C87EDA80}" xr6:coauthVersionLast="44" xr6:coauthVersionMax="44" xr10:uidLastSave="{00000000-0000-0000-0000-000000000000}"/>
  <bookViews>
    <workbookView xWindow="-98" yWindow="-98" windowWidth="24196" windowHeight="13096" xr2:uid="{00000000-000D-0000-FFFF-FFFF00000000}"/>
  </bookViews>
  <sheets>
    <sheet name="RUB bonds (principal issue)" sheetId="1" r:id="rId1"/>
    <sheet name="LanguagePage" sheetId="3" state="hidden" r:id="rId2"/>
  </sheets>
  <definedNames>
    <definedName name="_xlnm.Print_Area" localSheetId="0">'RUB bonds (principal issue)'!$B$1:$D$28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C24" i="1" l="1"/>
  <c r="C23" i="1"/>
  <c r="C25" i="1"/>
  <c r="C22" i="1"/>
  <c r="B25" i="1"/>
  <c r="B24" i="1"/>
  <c r="B22" i="1"/>
  <c r="B27" i="1"/>
  <c r="B2" i="1"/>
  <c r="C19" i="1"/>
  <c r="D18" i="1"/>
  <c r="C18" i="1"/>
  <c r="C17" i="1"/>
  <c r="C20" i="1"/>
  <c r="D15" i="1"/>
  <c r="C15" i="1"/>
  <c r="B21" i="1"/>
  <c r="C21" i="1"/>
  <c r="D16" i="1"/>
  <c r="C16" i="1"/>
  <c r="B19" i="1"/>
  <c r="D17" i="1"/>
  <c r="B15" i="1"/>
  <c r="B7" i="1"/>
  <c r="B8" i="1"/>
  <c r="C6" i="1"/>
  <c r="C7" i="1"/>
  <c r="C13" i="1"/>
  <c r="B6" i="1"/>
  <c r="B13" i="1"/>
  <c r="C11" i="1"/>
  <c r="B11" i="1"/>
  <c r="B9" i="1"/>
  <c r="C14" i="1"/>
  <c r="C12" i="1"/>
  <c r="C10" i="1"/>
  <c r="C8" i="1"/>
  <c r="B14" i="1"/>
  <c r="B12" i="1"/>
  <c r="B10" i="1"/>
  <c r="C9" i="1"/>
</calcChain>
</file>

<file path=xl/sharedStrings.xml><?xml version="1.0" encoding="utf-8"?>
<sst xmlns="http://schemas.openxmlformats.org/spreadsheetml/2006/main" count="83" uniqueCount="73">
  <si>
    <t>Issuer:</t>
  </si>
  <si>
    <t>Borrower:</t>
  </si>
  <si>
    <t>Eurotorg LLC</t>
  </si>
  <si>
    <t>Issue Structure:</t>
  </si>
  <si>
    <t>Issue Size:</t>
  </si>
  <si>
    <t>Settlement/Issue Date:</t>
  </si>
  <si>
    <t>Final Maturity Date:</t>
  </si>
  <si>
    <t>Coupon:</t>
  </si>
  <si>
    <t>Interest Payment Dates:</t>
  </si>
  <si>
    <t>Amortization:</t>
  </si>
  <si>
    <t>Ratings:</t>
  </si>
  <si>
    <t>Listing:</t>
  </si>
  <si>
    <t>Security Codes:</t>
  </si>
  <si>
    <t>Эмитент:</t>
  </si>
  <si>
    <t>Заемщик:</t>
  </si>
  <si>
    <t>Размер выпуска:</t>
  </si>
  <si>
    <t>Дата размещения:</t>
  </si>
  <si>
    <t>Срок погашения:</t>
  </si>
  <si>
    <t>Ставка купона:</t>
  </si>
  <si>
    <t>Выплата купонного дохода:</t>
  </si>
  <si>
    <t>Листинг:</t>
  </si>
  <si>
    <t>Платежный агент:</t>
  </si>
  <si>
    <t>Рейтинги:</t>
  </si>
  <si>
    <t>График погашения:</t>
  </si>
  <si>
    <t>Описание</t>
  </si>
  <si>
    <t>Description</t>
  </si>
  <si>
    <t>Issue metric</t>
  </si>
  <si>
    <t>Параметр выпуска</t>
  </si>
  <si>
    <t>ООО «Евроторг»</t>
  </si>
  <si>
    <t>ООО «Ритейл Бел Финанс»</t>
  </si>
  <si>
    <t>Документарные неконвертируемые процентные облигации на предъявителя с обязательным централизованным хранением серии 01</t>
  </si>
  <si>
    <t>Тип облигаций:</t>
  </si>
  <si>
    <t>RUB 5 000 000 000</t>
  </si>
  <si>
    <t>09 июля 2019</t>
  </si>
  <si>
    <t>02 июля 2024</t>
  </si>
  <si>
    <t>4 раза в год, длительность каждого купонного периода - 91 день</t>
  </si>
  <si>
    <t>03 января 2023</t>
  </si>
  <si>
    <t>RUB 1 250 000 000</t>
  </si>
  <si>
    <t>04 июля 2023</t>
  </si>
  <si>
    <t>02 января 2024</t>
  </si>
  <si>
    <t>Эксперт РА: «byA+», прогноз «Стабильный» (рейтинг Компании)</t>
  </si>
  <si>
    <t>Эксперт РА: «ruA-», прогноз «Стабильный» (рейтинг выпуска)</t>
  </si>
  <si>
    <t>Московская Биржа</t>
  </si>
  <si>
    <t>Код ценной бумаги:</t>
  </si>
  <si>
    <t>ISIN: RU000A100JH0</t>
  </si>
  <si>
    <t>Государственный регистрационный номер: 4-01-00482-R</t>
  </si>
  <si>
    <t>Организаторы выпуска:</t>
  </si>
  <si>
    <t>Газпромбанк, МКБ, БК Регион, BCS Global Markets, Ренессанс Капитал</t>
  </si>
  <si>
    <t>BCS Global Markets</t>
  </si>
  <si>
    <t>Placement agent:</t>
  </si>
  <si>
    <t>Joint Bookrunners:</t>
  </si>
  <si>
    <t>Gazprombank, MKB, Region BC, BCS Global Markets, Renaissance Capital</t>
  </si>
  <si>
    <t>State registration number: 4-01-00482-R</t>
  </si>
  <si>
    <t>Moscow Exchange</t>
  </si>
  <si>
    <t xml:space="preserve">	Expert RA: “byA+”, outlook “Stable” (Company)</t>
  </si>
  <si>
    <t>Expert RA: “ruA-”, outlook “Stable” (bonds)</t>
  </si>
  <si>
    <t>03 January 2023</t>
  </si>
  <si>
    <t>RUB 1,250,000,000</t>
  </si>
  <si>
    <t>04 July 2023</t>
  </si>
  <si>
    <t>02 January 2024</t>
  </si>
  <si>
    <t>02 July 2024</t>
  </si>
  <si>
    <t>4 times per year every 91 days</t>
  </si>
  <si>
    <t>10.950%</t>
  </si>
  <si>
    <t>09 July 2019</t>
  </si>
  <si>
    <t>RUB 5,000,000,000</t>
  </si>
  <si>
    <t>Documentarily non-convertible bonds</t>
  </si>
  <si>
    <t>Retail Bel Finance LLC</t>
  </si>
  <si>
    <t>Disclosure of public irrevocable offer by Eurotorg LLC is available on the link.</t>
  </si>
  <si>
    <t>Раскрытие ООО «Евроторг» публичной безотзывной оферты доступно по ссылке.</t>
  </si>
  <si>
    <t>http://ir.eurotorg.by/ru/file/Offer_Eurotorg.pdf</t>
  </si>
  <si>
    <t>Облигации в российских рублях. Срок погашения: 2024. Ставка купона: 10,95% (основной выпуск)</t>
  </si>
  <si>
    <t>Language: ENGLISH</t>
  </si>
  <si>
    <t>RUB 5,000,000,000 10.950% Documentarily Non-convertible Bonds due 2024 (principal issue)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</si>
</sst>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-* #,##0.00_р_._-;\-* #,##0.00_р_._-;_-* &quot;-&quot;??_р_.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2"/>
      <color rgb="FF74B23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D8386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uble">
        <color indexed="64"/>
      </bottom>
      <diagonal/>
    </border>
    <border>
      <left/>
      <right/>
      <top style="dotted">
        <color theme="1" tint="0.499984740745262"/>
      </top>
      <bottom/>
      <diagonal/>
    </border>
    <border>
      <left/>
      <right style="thin">
        <color indexed="64"/>
      </right>
      <top style="dotted">
        <color theme="1" tint="0.499984740745262"/>
      </top>
      <bottom/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 style="thin">
        <color indexed="64"/>
      </right>
      <top/>
      <bottom style="dotted">
        <color theme="1" tint="0.499984740745262"/>
      </bottom>
      <diagonal/>
    </border>
    <border>
      <left style="thin">
        <color indexed="64"/>
      </left>
      <right/>
      <top/>
      <bottom style="dotted">
        <color theme="1" tint="0.499984740745262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indent="5" readingOrder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vertical="top" indent="5" readingOrder="1"/>
    </xf>
    <xf numFmtId="0" fontId="6" fillId="0" borderId="0" xfId="0" applyFont="1" applyAlignment="1">
      <alignment horizontal="left" vertical="top" indent="10" readingOrder="1"/>
    </xf>
    <xf numFmtId="0" fontId="9" fillId="0" borderId="3" xfId="0" applyFont="1" applyFill="1" applyBorder="1" applyAlignment="1">
      <alignment horizontal="center"/>
    </xf>
    <xf numFmtId="0" fontId="1" fillId="0" borderId="0" xfId="0" applyFont="1"/>
    <xf numFmtId="0" fontId="11" fillId="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2" fontId="3" fillId="0" borderId="0" xfId="2" applyNumberFormat="1" applyFont="1" applyFill="1" applyBorder="1"/>
    <xf numFmtId="3" fontId="3" fillId="0" borderId="0" xfId="0" applyNumberFormat="1" applyFont="1" applyFill="1" applyBorder="1"/>
    <xf numFmtId="166" fontId="3" fillId="0" borderId="0" xfId="2" applyNumberFormat="1" applyFont="1" applyFill="1" applyBorder="1"/>
    <xf numFmtId="164" fontId="5" fillId="0" borderId="0" xfId="1" applyNumberFormat="1" applyFont="1" applyFill="1" applyBorder="1"/>
    <xf numFmtId="0" fontId="3" fillId="0" borderId="0" xfId="0" applyFont="1" applyFill="1" applyBorder="1"/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right"/>
    </xf>
    <xf numFmtId="0" fontId="3" fillId="0" borderId="0" xfId="0" applyFont="1" applyBorder="1"/>
    <xf numFmtId="0" fontId="11" fillId="0" borderId="4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12" fillId="0" borderId="0" xfId="0" applyFont="1"/>
    <xf numFmtId="0" fontId="10" fillId="0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/>
    <xf numFmtId="0" fontId="9" fillId="0" borderId="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3" fillId="0" borderId="0" xfId="6" applyAlignment="1">
      <alignment horizontal="left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indent="13"/>
    </xf>
    <xf numFmtId="0" fontId="9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0" fontId="4" fillId="0" borderId="7" xfId="1" applyNumberFormat="1" applyFont="1" applyBorder="1" applyAlignment="1">
      <alignment horizontal="left" vertical="center" wrapText="1"/>
    </xf>
    <xf numFmtId="10" fontId="4" fillId="0" borderId="6" xfId="1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7">
    <cellStyle name="Гиперссылка" xfId="6" builtinId="8"/>
    <cellStyle name="Обычный" xfId="0" builtinId="0"/>
    <cellStyle name="Обычный 2 2" xfId="3" xr:uid="{00000000-0005-0000-0000-000002000000}"/>
    <cellStyle name="Процентный" xfId="1" builtinId="5"/>
    <cellStyle name="Процентный 2 2" xfId="4" xr:uid="{00000000-0005-0000-0000-000004000000}"/>
    <cellStyle name="Процентный 3" xfId="5" xr:uid="{00000000-0005-0000-0000-000005000000}"/>
    <cellStyle name="Финансовый 2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1181100</xdr:colOff>
      <xdr:row>2</xdr:row>
      <xdr:rowOff>76051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1181100" cy="447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r.eurotorg.by/ru/file/Offer_Eurotor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J28"/>
  <sheetViews>
    <sheetView showGridLines="0" tabSelected="1" zoomScaleNormal="100" workbookViewId="0">
      <pane ySplit="6" topLeftCell="A7" activePane="bottomLeft" state="frozen"/>
      <selection activeCell="B17" sqref="B17"/>
      <selection pane="bottomLeft"/>
    </sheetView>
  </sheetViews>
  <sheetFormatPr defaultColWidth="9.1328125" defaultRowHeight="13.15" x14ac:dyDescent="0.4"/>
  <cols>
    <col min="1" max="1" width="6" style="1" customWidth="1"/>
    <col min="2" max="2" width="52" style="2" customWidth="1"/>
    <col min="3" max="3" width="25.86328125" style="2" customWidth="1"/>
    <col min="4" max="4" width="38" style="1" customWidth="1"/>
    <col min="5" max="7" width="11" style="1" bestFit="1" customWidth="1"/>
    <col min="8" max="8" width="9.86328125" style="1" bestFit="1" customWidth="1"/>
    <col min="9" max="9" width="9.86328125" style="1" customWidth="1"/>
    <col min="10" max="10" width="6.6640625" style="1" customWidth="1"/>
    <col min="11" max="20" width="9.1328125" style="1"/>
    <col min="21" max="21" width="6.6640625" style="1" customWidth="1"/>
    <col min="22" max="16384" width="9.1328125" style="1"/>
  </cols>
  <sheetData>
    <row r="1" spans="1:10" ht="14" customHeight="1" x14ac:dyDescent="0.4">
      <c r="B1" s="28"/>
      <c r="C1" s="28"/>
      <c r="D1" s="28"/>
      <c r="E1" s="28"/>
      <c r="F1" s="28"/>
      <c r="G1" s="28"/>
      <c r="H1" s="28"/>
    </row>
    <row r="2" spans="1:10" ht="15.75" customHeight="1" x14ac:dyDescent="0.4">
      <c r="B2" s="46" t="str">
        <f>IF(LanguagePage!$B$5=1,LanguagePage!$B$2,LanguagePage!$B$3)</f>
        <v>RUB 5,000,000,000 10.950% Documentarily Non-convertible Bonds due 2024 (principal issue)</v>
      </c>
      <c r="C2" s="46"/>
      <c r="D2" s="46"/>
      <c r="E2" s="28"/>
      <c r="F2" s="28"/>
      <c r="G2" s="28"/>
      <c r="H2" s="28"/>
    </row>
    <row r="3" spans="1:10" x14ac:dyDescent="0.4">
      <c r="E3" s="23"/>
      <c r="F3" s="23"/>
    </row>
    <row r="4" spans="1:10" x14ac:dyDescent="0.4">
      <c r="B4" s="9" t="s">
        <v>71</v>
      </c>
      <c r="E4" s="23"/>
      <c r="F4" s="23"/>
    </row>
    <row r="5" spans="1:10" ht="11.25" customHeight="1" x14ac:dyDescent="0.4">
      <c r="E5" s="23"/>
      <c r="F5" s="23"/>
    </row>
    <row r="6" spans="1:10" x14ac:dyDescent="0.4">
      <c r="B6" s="21" t="str">
        <f>CHOOSE(LanguagePage!$B$5,LanguagePage!$B10,LanguagePage!$E10)</f>
        <v>Issue metric</v>
      </c>
      <c r="C6" s="21" t="str">
        <f>CHOOSE(LanguagePage!$B$5,LanguagePage!$C10,LanguagePage!$F10)</f>
        <v>Description</v>
      </c>
      <c r="D6" s="22"/>
      <c r="E6" s="14"/>
      <c r="F6" s="14"/>
      <c r="G6" s="14"/>
      <c r="H6" s="14"/>
      <c r="I6" s="12"/>
    </row>
    <row r="7" spans="1:10" x14ac:dyDescent="0.4">
      <c r="A7" s="4"/>
      <c r="B7" s="33" t="str">
        <f>CHOOSE(LanguagePage!$B$5,LanguagePage!B11,LanguagePage!E11)</f>
        <v>Issuer:</v>
      </c>
      <c r="C7" s="44" t="str">
        <f>CHOOSE(LanguagePage!$B$5,LanguagePage!$C11,LanguagePage!$F11)</f>
        <v>Retail Bel Finance LLC</v>
      </c>
      <c r="D7" s="45"/>
      <c r="E7" s="13"/>
      <c r="F7" s="13"/>
      <c r="G7" s="13"/>
      <c r="H7" s="13"/>
      <c r="I7" s="13"/>
      <c r="J7" s="2"/>
    </row>
    <row r="8" spans="1:10" x14ac:dyDescent="0.4">
      <c r="A8" s="4"/>
      <c r="B8" s="33" t="str">
        <f>CHOOSE(LanguagePage!$B$5,LanguagePage!$B12,LanguagePage!$E12)</f>
        <v>Borrower:</v>
      </c>
      <c r="C8" s="44" t="str">
        <f>CHOOSE(LanguagePage!$B$5,LanguagePage!$C12,LanguagePage!$F12)</f>
        <v>Eurotorg LLC</v>
      </c>
      <c r="D8" s="45"/>
      <c r="E8" s="13"/>
      <c r="F8" s="13"/>
      <c r="G8" s="13"/>
      <c r="H8" s="13"/>
      <c r="I8" s="13"/>
      <c r="J8" s="2"/>
    </row>
    <row r="9" spans="1:10" x14ac:dyDescent="0.4">
      <c r="A9" s="4"/>
      <c r="B9" s="33" t="str">
        <f>CHOOSE(LanguagePage!$B$5,LanguagePage!$B13,LanguagePage!$E13)</f>
        <v>Issue Structure:</v>
      </c>
      <c r="C9" s="44" t="str">
        <f>CHOOSE(LanguagePage!$B$5,LanguagePage!$C13,LanguagePage!$F13)</f>
        <v>Documentarily non-convertible bonds</v>
      </c>
      <c r="D9" s="45"/>
      <c r="E9" s="13"/>
      <c r="F9" s="13"/>
      <c r="G9" s="13"/>
      <c r="H9" s="13"/>
      <c r="I9" s="13"/>
      <c r="J9" s="2"/>
    </row>
    <row r="10" spans="1:10" x14ac:dyDescent="0.4">
      <c r="A10" s="4"/>
      <c r="B10" s="33" t="str">
        <f>CHOOSE(LanguagePage!$B$5,LanguagePage!$B14,LanguagePage!$E14)</f>
        <v>Issue Size:</v>
      </c>
      <c r="C10" s="44" t="str">
        <f>CHOOSE(LanguagePage!$B$5,LanguagePage!$C14,LanguagePage!$F14)</f>
        <v>RUB 5,000,000,000</v>
      </c>
      <c r="D10" s="45"/>
      <c r="E10" s="15"/>
      <c r="F10" s="15"/>
      <c r="G10" s="15"/>
      <c r="H10" s="15"/>
      <c r="I10" s="15"/>
      <c r="J10" s="2"/>
    </row>
    <row r="11" spans="1:10" x14ac:dyDescent="0.4">
      <c r="A11" s="4"/>
      <c r="B11" s="33" t="str">
        <f>CHOOSE(LanguagePage!$B$5,LanguagePage!$B15,LanguagePage!$E15)</f>
        <v>Settlement/Issue Date:</v>
      </c>
      <c r="C11" s="44" t="str">
        <f>CHOOSE(LanguagePage!$B$5,LanguagePage!$C15,LanguagePage!$F15)</f>
        <v>09 July 2019</v>
      </c>
      <c r="D11" s="45"/>
      <c r="E11" s="15"/>
      <c r="F11" s="15"/>
      <c r="G11" s="15"/>
      <c r="H11" s="15"/>
      <c r="I11" s="15"/>
      <c r="J11" s="2"/>
    </row>
    <row r="12" spans="1:10" x14ac:dyDescent="0.4">
      <c r="A12" s="4"/>
      <c r="B12" s="33" t="str">
        <f>CHOOSE(LanguagePage!$B$5,LanguagePage!$B16,LanguagePage!$E16)</f>
        <v>Final Maturity Date:</v>
      </c>
      <c r="C12" s="44" t="str">
        <f>CHOOSE(LanguagePage!$B$5,LanguagePage!$C16,LanguagePage!$F16)</f>
        <v>02 July 2024</v>
      </c>
      <c r="D12" s="45"/>
      <c r="E12" s="16"/>
      <c r="F12" s="16"/>
      <c r="G12" s="16"/>
      <c r="H12" s="16"/>
      <c r="I12" s="16"/>
      <c r="J12" s="2"/>
    </row>
    <row r="13" spans="1:10" x14ac:dyDescent="0.4">
      <c r="A13" s="4"/>
      <c r="B13" s="33" t="str">
        <f>CHOOSE(LanguagePage!$B$5,LanguagePage!$B17,LanguagePage!$E17)</f>
        <v>Coupon:</v>
      </c>
      <c r="C13" s="50" t="str">
        <f>CHOOSE(LanguagePage!$B$5,LanguagePage!$C17,LanguagePage!$F17)</f>
        <v>10.950%</v>
      </c>
      <c r="D13" s="51"/>
      <c r="E13" s="16"/>
      <c r="F13" s="16"/>
      <c r="G13" s="16"/>
      <c r="H13" s="16"/>
      <c r="I13" s="16"/>
      <c r="J13" s="2"/>
    </row>
    <row r="14" spans="1:10" x14ac:dyDescent="0.4">
      <c r="A14" s="4"/>
      <c r="B14" s="33" t="str">
        <f>CHOOSE(LanguagePage!$B$5,LanguagePage!$B18,LanguagePage!$E18)</f>
        <v>Interest Payment Dates:</v>
      </c>
      <c r="C14" s="44" t="str">
        <f>CHOOSE(LanguagePage!$B$5,LanguagePage!$C18,LanguagePage!$F18)</f>
        <v>4 times per year every 91 days</v>
      </c>
      <c r="D14" s="45"/>
      <c r="E14" s="15"/>
      <c r="F14" s="15"/>
      <c r="G14" s="15"/>
      <c r="H14" s="15"/>
      <c r="I14" s="15"/>
      <c r="J14" s="2"/>
    </row>
    <row r="15" spans="1:10" x14ac:dyDescent="0.4">
      <c r="A15" s="4"/>
      <c r="B15" s="47" t="str">
        <f>CHOOSE(LanguagePage!$B$5,LanguagePage!B19,LanguagePage!E19)</f>
        <v>Amortization:</v>
      </c>
      <c r="C15" s="34" t="str">
        <f>CHOOSE(LanguagePage!$B$5,LanguagePage!$C19,LanguagePage!$F19)</f>
        <v>03 January 2023</v>
      </c>
      <c r="D15" s="34" t="str">
        <f>CHOOSE(LanguagePage!$B$5,LanguagePage!$D19,LanguagePage!$G19)</f>
        <v>RUB 1,250,000,000</v>
      </c>
      <c r="E15" s="15"/>
      <c r="F15" s="15"/>
      <c r="G15" s="15"/>
      <c r="H15" s="15"/>
      <c r="I15" s="15"/>
      <c r="J15" s="2"/>
    </row>
    <row r="16" spans="1:10" x14ac:dyDescent="0.4">
      <c r="A16" s="4"/>
      <c r="B16" s="47"/>
      <c r="C16" s="30" t="str">
        <f>CHOOSE(LanguagePage!$B$5,LanguagePage!$C20,LanguagePage!$F20)</f>
        <v>04 July 2023</v>
      </c>
      <c r="D16" s="30" t="str">
        <f>CHOOSE(LanguagePage!$B$5,LanguagePage!$D20,LanguagePage!$G20)</f>
        <v>RUB 1,250,000,000</v>
      </c>
      <c r="E16" s="13"/>
      <c r="F16" s="13"/>
      <c r="G16" s="13"/>
      <c r="H16" s="13"/>
      <c r="I16" s="13"/>
      <c r="J16" s="2"/>
    </row>
    <row r="17" spans="1:10" x14ac:dyDescent="0.4">
      <c r="A17" s="4"/>
      <c r="B17" s="47"/>
      <c r="C17" s="30" t="str">
        <f>CHOOSE(LanguagePage!$B$5,LanguagePage!$C21,LanguagePage!$F21)</f>
        <v>02 January 2024</v>
      </c>
      <c r="D17" s="30" t="str">
        <f>CHOOSE(LanguagePage!$B$5,LanguagePage!$D21,LanguagePage!$G21)</f>
        <v>RUB 1,250,000,000</v>
      </c>
      <c r="E17" s="15"/>
      <c r="F17" s="15"/>
      <c r="G17" s="15"/>
      <c r="H17" s="15"/>
      <c r="I17" s="15"/>
      <c r="J17" s="5"/>
    </row>
    <row r="18" spans="1:10" x14ac:dyDescent="0.4">
      <c r="A18" s="4"/>
      <c r="B18" s="47"/>
      <c r="C18" s="35" t="str">
        <f>CHOOSE(LanguagePage!$B$5,LanguagePage!$C22,LanguagePage!$F22)</f>
        <v>02 July 2024</v>
      </c>
      <c r="D18" s="35" t="str">
        <f>CHOOSE(LanguagePage!$B$5,LanguagePage!$D22,LanguagePage!$G22)</f>
        <v>RUB 1,250,000,000</v>
      </c>
      <c r="E18" s="15"/>
      <c r="F18" s="15"/>
      <c r="G18" s="15"/>
      <c r="H18" s="15"/>
      <c r="I18" s="15"/>
      <c r="J18" s="2"/>
    </row>
    <row r="19" spans="1:10" x14ac:dyDescent="0.4">
      <c r="A19" s="4"/>
      <c r="B19" s="47" t="str">
        <f>CHOOSE(LanguagePage!$B$5,LanguagePage!B23,LanguagePage!E23)</f>
        <v>Ratings:</v>
      </c>
      <c r="C19" s="61" t="str">
        <f>CHOOSE(LanguagePage!$B$5,LanguagePage!$C23,LanguagePage!$F23)</f>
        <v xml:space="preserve">	Expert RA: “byA+”, outlook “Stable” (Company)</v>
      </c>
      <c r="D19" s="61"/>
      <c r="E19" s="17"/>
      <c r="F19" s="17"/>
      <c r="G19" s="17"/>
      <c r="H19" s="17"/>
      <c r="I19" s="17"/>
      <c r="J19" s="2"/>
    </row>
    <row r="20" spans="1:10" x14ac:dyDescent="0.4">
      <c r="A20" s="4"/>
      <c r="B20" s="47"/>
      <c r="C20" s="62" t="str">
        <f>CHOOSE(LanguagePage!$B$5,LanguagePage!$C24,LanguagePage!$F24)</f>
        <v>Expert RA: “ruA-”, outlook “Stable” (bonds)</v>
      </c>
      <c r="D20" s="62"/>
      <c r="E20" s="15"/>
      <c r="F20" s="15"/>
      <c r="G20" s="15"/>
      <c r="H20" s="15"/>
      <c r="I20" s="15"/>
      <c r="J20" s="2"/>
    </row>
    <row r="21" spans="1:10" x14ac:dyDescent="0.4">
      <c r="A21" s="4"/>
      <c r="B21" s="33" t="str">
        <f>CHOOSE(LanguagePage!$B$5,LanguagePage!$B25,LanguagePage!$E25)</f>
        <v>Listing:</v>
      </c>
      <c r="C21" s="44" t="str">
        <f>CHOOSE(LanguagePage!$B$5,LanguagePage!$C25,LanguagePage!$F25)</f>
        <v>Moscow Exchange</v>
      </c>
      <c r="D21" s="45"/>
      <c r="E21" s="18"/>
      <c r="F21" s="18"/>
      <c r="G21" s="18"/>
      <c r="H21" s="18"/>
      <c r="I21" s="18"/>
      <c r="J21" s="3"/>
    </row>
    <row r="22" spans="1:10" x14ac:dyDescent="0.4">
      <c r="A22" s="4"/>
      <c r="B22" s="52" t="str">
        <f>CHOOSE(LanguagePage!$B$5,LanguagePage!$B26,LanguagePage!$E26)</f>
        <v>Security Codes:</v>
      </c>
      <c r="C22" s="48" t="str">
        <f>CHOOSE(LanguagePage!$B$5,LanguagePage!$C26,LanguagePage!$F26)</f>
        <v>ISIN: RU000A100JH0</v>
      </c>
      <c r="D22" s="49"/>
      <c r="E22" s="19"/>
      <c r="F22" s="19"/>
      <c r="G22" s="19"/>
      <c r="H22" s="19"/>
      <c r="I22" s="19"/>
      <c r="J22" s="3"/>
    </row>
    <row r="23" spans="1:10" ht="13.8" customHeight="1" x14ac:dyDescent="0.4">
      <c r="A23" s="7"/>
      <c r="B23" s="53"/>
      <c r="C23" s="54" t="str">
        <f>CHOOSE(LanguagePage!$B$5,LanguagePage!$C27,LanguagePage!$F27)</f>
        <v>State registration number: 4-01-00482-R</v>
      </c>
      <c r="D23" s="55"/>
      <c r="E23" s="20"/>
      <c r="F23" s="20"/>
      <c r="G23" s="20"/>
      <c r="H23" s="20"/>
      <c r="I23" s="20"/>
      <c r="J23" s="3"/>
    </row>
    <row r="24" spans="1:10" ht="13.8" customHeight="1" x14ac:dyDescent="0.4">
      <c r="A24" s="8"/>
      <c r="B24" s="41" t="str">
        <f>CHOOSE(LanguagePage!$B$5,LanguagePage!$B28,LanguagePage!$E28)</f>
        <v>Joint Bookrunners:</v>
      </c>
      <c r="C24" s="44" t="str">
        <f>CHOOSE(LanguagePage!$B$5,LanguagePage!$C28,LanguagePage!$F28)</f>
        <v>Gazprombank, MKB, Region BC, BCS Global Markets, Renaissance Capital</v>
      </c>
      <c r="D24" s="45"/>
      <c r="E24" s="20"/>
      <c r="F24" s="20"/>
      <c r="G24" s="20"/>
      <c r="H24" s="20"/>
      <c r="I24" s="20"/>
      <c r="J24" s="6"/>
    </row>
    <row r="25" spans="1:10" ht="13.5" thickBot="1" x14ac:dyDescent="0.45">
      <c r="A25" s="7"/>
      <c r="B25" s="36" t="str">
        <f>CHOOSE(LanguagePage!$B$5,LanguagePage!$B29,LanguagePage!$E29)</f>
        <v>Placement agent:</v>
      </c>
      <c r="C25" s="43" t="str">
        <f>CHOOSE(LanguagePage!$B$5,LanguagePage!$C29,LanguagePage!$F29)</f>
        <v>BCS Global Markets</v>
      </c>
      <c r="D25" s="43"/>
      <c r="E25" s="20"/>
      <c r="F25" s="20"/>
      <c r="G25" s="20"/>
      <c r="H25" s="20"/>
      <c r="I25" s="20"/>
      <c r="J25" s="3"/>
    </row>
    <row r="26" spans="1:10" ht="13.5" thickTop="1" x14ac:dyDescent="0.4">
      <c r="D26" s="32"/>
      <c r="E26" s="23"/>
    </row>
    <row r="27" spans="1:10" x14ac:dyDescent="0.4">
      <c r="B27" s="2" t="str">
        <f>IF(LanguagePage!$B$5=1,LanguagePage!$B$7,LanguagePage!$B$8)</f>
        <v>Disclosure of public irrevocable offer by Eurotorg LLC is available on the link.</v>
      </c>
      <c r="D27" s="32"/>
      <c r="E27" s="23"/>
    </row>
    <row r="28" spans="1:10" ht="14.25" x14ac:dyDescent="0.45">
      <c r="B28" s="42" t="s">
        <v>69</v>
      </c>
      <c r="D28" s="32"/>
    </row>
  </sheetData>
  <mergeCells count="19">
    <mergeCell ref="B2:D2"/>
    <mergeCell ref="B19:B20"/>
    <mergeCell ref="C21:D21"/>
    <mergeCell ref="C22:D22"/>
    <mergeCell ref="C11:D11"/>
    <mergeCell ref="C12:D12"/>
    <mergeCell ref="C13:D13"/>
    <mergeCell ref="C14:D14"/>
    <mergeCell ref="B15:B18"/>
    <mergeCell ref="B22:B23"/>
    <mergeCell ref="C23:D23"/>
    <mergeCell ref="C19:D19"/>
    <mergeCell ref="C20:D20"/>
    <mergeCell ref="C25:D25"/>
    <mergeCell ref="C24:D24"/>
    <mergeCell ref="C7:D7"/>
    <mergeCell ref="C8:D8"/>
    <mergeCell ref="C9:D9"/>
    <mergeCell ref="C10:D10"/>
  </mergeCells>
  <dataValidations count="1">
    <dataValidation type="list" allowBlank="1" showInputMessage="1" showErrorMessage="1" sqref="B4" xr:uid="{00000000-0002-0000-0000-000000000000}">
      <formula1>"Выбор языка: РУССКИЙ,Language: ENGLISH"</formula1>
    </dataValidation>
  </dataValidations>
  <hyperlinks>
    <hyperlink ref="B2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G29"/>
  <sheetViews>
    <sheetView showGridLines="0" workbookViewId="0"/>
  </sheetViews>
  <sheetFormatPr defaultRowHeight="14.25" x14ac:dyDescent="0.45"/>
  <cols>
    <col min="2" max="2" width="41.1328125" customWidth="1"/>
    <col min="3" max="3" width="26.33203125" customWidth="1"/>
    <col min="4" max="4" width="17.1328125" customWidth="1"/>
    <col min="5" max="5" width="26.6640625" customWidth="1"/>
    <col min="6" max="6" width="24.86328125" customWidth="1"/>
    <col min="7" max="7" width="19.46484375" customWidth="1"/>
  </cols>
  <sheetData>
    <row r="2" spans="2:7" x14ac:dyDescent="0.45">
      <c r="B2" s="10" t="s">
        <v>70</v>
      </c>
    </row>
    <row r="3" spans="2:7" x14ac:dyDescent="0.45">
      <c r="B3" s="10" t="s">
        <v>72</v>
      </c>
    </row>
    <row r="5" spans="2:7" x14ac:dyDescent="0.45">
      <c r="B5" s="11">
        <f>IF('RUB bonds (principal issue)'!B4="Выбор языка: РУССКИЙ",1,2)</f>
        <v>2</v>
      </c>
    </row>
    <row r="7" spans="2:7" x14ac:dyDescent="0.45">
      <c r="B7" s="27" t="s">
        <v>68</v>
      </c>
    </row>
    <row r="8" spans="2:7" x14ac:dyDescent="0.45">
      <c r="B8" s="27" t="s">
        <v>67</v>
      </c>
    </row>
    <row r="10" spans="2:7" s="25" customFormat="1" x14ac:dyDescent="0.45">
      <c r="B10" s="24" t="s">
        <v>27</v>
      </c>
      <c r="C10" s="24" t="s">
        <v>24</v>
      </c>
      <c r="D10" s="24"/>
      <c r="E10" s="24" t="s">
        <v>26</v>
      </c>
      <c r="F10" s="24" t="s">
        <v>25</v>
      </c>
      <c r="G10" s="26"/>
    </row>
    <row r="11" spans="2:7" s="29" customFormat="1" ht="13.15" x14ac:dyDescent="0.4">
      <c r="B11" s="38" t="s">
        <v>13</v>
      </c>
      <c r="C11" s="56" t="s">
        <v>29</v>
      </c>
      <c r="D11" s="56"/>
      <c r="E11" s="38" t="s">
        <v>0</v>
      </c>
      <c r="F11" s="56" t="s">
        <v>66</v>
      </c>
      <c r="G11" s="56"/>
    </row>
    <row r="12" spans="2:7" s="29" customFormat="1" ht="13.15" x14ac:dyDescent="0.4">
      <c r="B12" s="38" t="s">
        <v>14</v>
      </c>
      <c r="C12" s="56" t="s">
        <v>28</v>
      </c>
      <c r="D12" s="56"/>
      <c r="E12" s="38" t="s">
        <v>1</v>
      </c>
      <c r="F12" s="56" t="s">
        <v>2</v>
      </c>
      <c r="G12" s="56"/>
    </row>
    <row r="13" spans="2:7" s="29" customFormat="1" ht="13.15" x14ac:dyDescent="0.4">
      <c r="B13" s="38" t="s">
        <v>31</v>
      </c>
      <c r="C13" s="56" t="s">
        <v>30</v>
      </c>
      <c r="D13" s="56"/>
      <c r="E13" s="38" t="s">
        <v>3</v>
      </c>
      <c r="F13" s="56" t="s">
        <v>65</v>
      </c>
      <c r="G13" s="56"/>
    </row>
    <row r="14" spans="2:7" s="29" customFormat="1" ht="13.15" x14ac:dyDescent="0.4">
      <c r="B14" s="38" t="s">
        <v>15</v>
      </c>
      <c r="C14" s="56" t="s">
        <v>32</v>
      </c>
      <c r="D14" s="56"/>
      <c r="E14" s="38" t="s">
        <v>4</v>
      </c>
      <c r="F14" s="56" t="s">
        <v>64</v>
      </c>
      <c r="G14" s="56"/>
    </row>
    <row r="15" spans="2:7" s="29" customFormat="1" ht="13.15" x14ac:dyDescent="0.4">
      <c r="B15" s="38" t="s">
        <v>16</v>
      </c>
      <c r="C15" s="56" t="s">
        <v>33</v>
      </c>
      <c r="D15" s="56"/>
      <c r="E15" s="38" t="s">
        <v>5</v>
      </c>
      <c r="F15" s="56" t="s">
        <v>63</v>
      </c>
      <c r="G15" s="56"/>
    </row>
    <row r="16" spans="2:7" s="29" customFormat="1" ht="13.15" x14ac:dyDescent="0.4">
      <c r="B16" s="38" t="s">
        <v>17</v>
      </c>
      <c r="C16" s="56" t="s">
        <v>34</v>
      </c>
      <c r="D16" s="56"/>
      <c r="E16" s="38" t="s">
        <v>6</v>
      </c>
      <c r="F16" s="56" t="s">
        <v>60</v>
      </c>
      <c r="G16" s="56"/>
    </row>
    <row r="17" spans="2:7" s="29" customFormat="1" ht="13.15" x14ac:dyDescent="0.4">
      <c r="B17" s="38" t="s">
        <v>18</v>
      </c>
      <c r="C17" s="59">
        <v>0.1095</v>
      </c>
      <c r="D17" s="58"/>
      <c r="E17" s="38" t="s">
        <v>7</v>
      </c>
      <c r="F17" s="56" t="s">
        <v>62</v>
      </c>
      <c r="G17" s="56"/>
    </row>
    <row r="18" spans="2:7" s="29" customFormat="1" ht="44.45" customHeight="1" x14ac:dyDescent="0.4">
      <c r="B18" s="38" t="s">
        <v>19</v>
      </c>
      <c r="C18" s="58" t="s">
        <v>35</v>
      </c>
      <c r="D18" s="58"/>
      <c r="E18" s="38" t="s">
        <v>8</v>
      </c>
      <c r="F18" s="58" t="s">
        <v>61</v>
      </c>
      <c r="G18" s="58"/>
    </row>
    <row r="19" spans="2:7" s="29" customFormat="1" ht="13.15" x14ac:dyDescent="0.4">
      <c r="B19" s="57" t="s">
        <v>23</v>
      </c>
      <c r="C19" s="39" t="s">
        <v>36</v>
      </c>
      <c r="D19" s="39" t="s">
        <v>37</v>
      </c>
      <c r="E19" s="57" t="s">
        <v>9</v>
      </c>
      <c r="F19" s="39" t="s">
        <v>56</v>
      </c>
      <c r="G19" s="39" t="s">
        <v>57</v>
      </c>
    </row>
    <row r="20" spans="2:7" s="29" customFormat="1" ht="13.15" x14ac:dyDescent="0.4">
      <c r="B20" s="57"/>
      <c r="C20" s="39" t="s">
        <v>38</v>
      </c>
      <c r="D20" s="39" t="s">
        <v>37</v>
      </c>
      <c r="E20" s="57"/>
      <c r="F20" s="39" t="s">
        <v>58</v>
      </c>
      <c r="G20" s="39" t="s">
        <v>57</v>
      </c>
    </row>
    <row r="21" spans="2:7" s="29" customFormat="1" ht="13.15" x14ac:dyDescent="0.4">
      <c r="B21" s="57"/>
      <c r="C21" s="39" t="s">
        <v>39</v>
      </c>
      <c r="D21" s="39" t="s">
        <v>37</v>
      </c>
      <c r="E21" s="57"/>
      <c r="F21" s="39" t="s">
        <v>59</v>
      </c>
      <c r="G21" s="39" t="s">
        <v>57</v>
      </c>
    </row>
    <row r="22" spans="2:7" s="29" customFormat="1" ht="13.15" x14ac:dyDescent="0.4">
      <c r="B22" s="57"/>
      <c r="C22" s="39" t="s">
        <v>34</v>
      </c>
      <c r="D22" s="39" t="s">
        <v>37</v>
      </c>
      <c r="E22" s="57"/>
      <c r="F22" s="39" t="s">
        <v>60</v>
      </c>
      <c r="G22" s="39" t="s">
        <v>57</v>
      </c>
    </row>
    <row r="23" spans="2:7" s="29" customFormat="1" ht="39.4" x14ac:dyDescent="0.4">
      <c r="B23" s="57" t="s">
        <v>22</v>
      </c>
      <c r="C23" s="37" t="s">
        <v>40</v>
      </c>
      <c r="D23" s="37"/>
      <c r="E23" s="57" t="s">
        <v>10</v>
      </c>
      <c r="F23" s="37" t="s">
        <v>54</v>
      </c>
      <c r="G23" s="37"/>
    </row>
    <row r="24" spans="2:7" s="29" customFormat="1" ht="26.25" x14ac:dyDescent="0.4">
      <c r="B24" s="57"/>
      <c r="C24" s="37" t="s">
        <v>41</v>
      </c>
      <c r="D24" s="37"/>
      <c r="E24" s="57"/>
      <c r="F24" s="37" t="s">
        <v>55</v>
      </c>
      <c r="G24" s="37"/>
    </row>
    <row r="25" spans="2:7" s="29" customFormat="1" ht="13.8" customHeight="1" x14ac:dyDescent="0.4">
      <c r="B25" s="38" t="s">
        <v>20</v>
      </c>
      <c r="C25" s="56" t="s">
        <v>42</v>
      </c>
      <c r="D25" s="56"/>
      <c r="E25" s="38" t="s">
        <v>11</v>
      </c>
      <c r="F25" s="56" t="s">
        <v>53</v>
      </c>
      <c r="G25" s="56"/>
    </row>
    <row r="26" spans="2:7" s="29" customFormat="1" ht="13.8" customHeight="1" x14ac:dyDescent="0.4">
      <c r="B26" s="57" t="s">
        <v>43</v>
      </c>
      <c r="C26" s="37" t="s">
        <v>44</v>
      </c>
      <c r="D26" s="37"/>
      <c r="E26" s="57" t="s">
        <v>12</v>
      </c>
      <c r="F26" s="40" t="s">
        <v>44</v>
      </c>
      <c r="G26" s="37"/>
    </row>
    <row r="27" spans="2:7" s="29" customFormat="1" ht="39.4" x14ac:dyDescent="0.4">
      <c r="B27" s="57"/>
      <c r="C27" s="37" t="s">
        <v>45</v>
      </c>
      <c r="D27" s="37"/>
      <c r="E27" s="57"/>
      <c r="F27" s="40" t="s">
        <v>52</v>
      </c>
      <c r="G27" s="37"/>
    </row>
    <row r="28" spans="2:7" s="29" customFormat="1" ht="13.15" x14ac:dyDescent="0.4">
      <c r="B28" s="31" t="s">
        <v>46</v>
      </c>
      <c r="C28" s="60" t="s">
        <v>47</v>
      </c>
      <c r="D28" s="60"/>
      <c r="E28" s="31" t="s">
        <v>50</v>
      </c>
      <c r="F28" s="56" t="s">
        <v>51</v>
      </c>
      <c r="G28" s="56"/>
    </row>
    <row r="29" spans="2:7" s="29" customFormat="1" ht="13.15" x14ac:dyDescent="0.4">
      <c r="B29" s="38" t="s">
        <v>21</v>
      </c>
      <c r="C29" s="56" t="s">
        <v>48</v>
      </c>
      <c r="D29" s="56"/>
      <c r="E29" s="38" t="s">
        <v>49</v>
      </c>
      <c r="F29" s="56" t="s">
        <v>48</v>
      </c>
      <c r="G29" s="56"/>
    </row>
  </sheetData>
  <mergeCells count="28">
    <mergeCell ref="B26:B27"/>
    <mergeCell ref="E23:E24"/>
    <mergeCell ref="E26:E27"/>
    <mergeCell ref="C16:D16"/>
    <mergeCell ref="C17:D17"/>
    <mergeCell ref="C18:D18"/>
    <mergeCell ref="C29:D29"/>
    <mergeCell ref="C25:D25"/>
    <mergeCell ref="C28:D28"/>
    <mergeCell ref="C11:D11"/>
    <mergeCell ref="C12:D12"/>
    <mergeCell ref="C13:D13"/>
    <mergeCell ref="C14:D14"/>
    <mergeCell ref="C15:D15"/>
    <mergeCell ref="B19:B22"/>
    <mergeCell ref="B23:B24"/>
    <mergeCell ref="F17:G17"/>
    <mergeCell ref="F18:G18"/>
    <mergeCell ref="F25:G25"/>
    <mergeCell ref="E19:E22"/>
    <mergeCell ref="F28:G28"/>
    <mergeCell ref="F29:G29"/>
    <mergeCell ref="F16:G16"/>
    <mergeCell ref="F11:G11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RUB bonds (principal issue)</vt:lpstr>
      <vt:lpstr>LanguagePage</vt:lpstr>
      <vt:lpstr>'RUB bonds (principal issue)'!Область_печати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Шакун</dc:creator>
  <cp:lastModifiedBy>Aleksei Shakun</cp:lastModifiedBy>
  <cp:lastPrinted>2017-12-11T09:59:29Z</cp:lastPrinted>
  <dcterms:created xsi:type="dcterms:W3CDTF">2017-11-16T10:44:03Z</dcterms:created>
  <dcterms:modified xsi:type="dcterms:W3CDTF">2020-06-04T12:45:26Z</dcterms:modified>
</cp:coreProperties>
</file>